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Website\Umbraco-  site map folders\Your Council\Strategies and Plans\Finance and IT\Budget Book (Medium Term Financial Strategy)\"/>
    </mc:Choice>
  </mc:AlternateContent>
  <xr:revisionPtr revIDLastSave="0" documentId="13_ncr:1_{C120D2B4-465C-49BE-B427-84C10D59E1C7}" xr6:coauthVersionLast="47" xr6:coauthVersionMax="47" xr10:uidLastSave="{00000000-0000-0000-0000-000000000000}"/>
  <workbookProtection workbookAlgorithmName="SHA-512" workbookHashValue="hpYfqJq01MU9jJYrZPkPRlDOQUwVEt3NgzTKwfsUpAsXfzpLZMC5DI5rRNdXAlcTIFStYbNj6Wc4L1c2qFfPCw==" workbookSaltValue="27PewVrKFCGFqi/OA6lnmA==" workbookSpinCount="100000" lockStructure="1"/>
  <bookViews>
    <workbookView xWindow="35100" yWindow="1995" windowWidth="21600" windowHeight="11385" xr2:uid="{00000000-000D-0000-FFFF-FFFF00000000}"/>
  </bookViews>
  <sheets>
    <sheet name="HRAPG1" sheetId="1" r:id="rId1"/>
    <sheet name="HRAPG2" sheetId="2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epac1">HRAPG1!#REF!</definedName>
    <definedName name="epac2">HRAPG1!#REF!</definedName>
    <definedName name="_xlnm.Print_Area" localSheetId="0">HRAPG1!$A$1:$I$71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2" l="1"/>
  <c r="E13" i="2"/>
  <c r="F81" i="2"/>
  <c r="G35" i="1" s="1"/>
  <c r="F80" i="2"/>
  <c r="G37" i="1" s="1"/>
  <c r="F76" i="2"/>
  <c r="F75" i="2"/>
  <c r="H75" i="2"/>
  <c r="H66" i="2"/>
  <c r="H65" i="2"/>
  <c r="F67" i="2"/>
  <c r="F36" i="2"/>
  <c r="G33" i="1" s="1"/>
  <c r="H38" i="2"/>
  <c r="I29" i="1" s="1"/>
  <c r="E33" i="2"/>
  <c r="E32" i="2"/>
  <c r="E30" i="2"/>
  <c r="E22" i="2"/>
  <c r="G16" i="2"/>
  <c r="G14" i="2"/>
  <c r="B76" i="2"/>
  <c r="B67" i="2"/>
  <c r="B38" i="2"/>
  <c r="B29" i="1" s="1"/>
  <c r="B36" i="2"/>
  <c r="B33" i="1" s="1"/>
  <c r="A33" i="2"/>
  <c r="A32" i="2"/>
  <c r="A25" i="2"/>
  <c r="A24" i="2"/>
  <c r="A15" i="2"/>
  <c r="A14" i="2"/>
  <c r="H81" i="2"/>
  <c r="I35" i="1" s="1"/>
  <c r="G23" i="2"/>
  <c r="G12" i="2"/>
  <c r="G33" i="2"/>
  <c r="H80" i="2"/>
  <c r="I37" i="1" s="1"/>
  <c r="H76" i="2"/>
  <c r="F68" i="2"/>
  <c r="F66" i="2"/>
  <c r="F65" i="2"/>
  <c r="F64" i="2"/>
  <c r="G46" i="1" s="1"/>
  <c r="H67" i="2"/>
  <c r="H64" i="2"/>
  <c r="I46" i="1" s="1"/>
  <c r="H40" i="2"/>
  <c r="H36" i="2"/>
  <c r="I33" i="1" s="1"/>
  <c r="F40" i="2"/>
  <c r="F38" i="2"/>
  <c r="G29" i="1" s="1"/>
  <c r="G32" i="2"/>
  <c r="G31" i="2"/>
  <c r="G30" i="2"/>
  <c r="G29" i="2"/>
  <c r="E31" i="2"/>
  <c r="E25" i="2"/>
  <c r="E24" i="2"/>
  <c r="E23" i="2"/>
  <c r="E21" i="2"/>
  <c r="G25" i="2"/>
  <c r="G24" i="2"/>
  <c r="G22" i="2"/>
  <c r="G21" i="2"/>
  <c r="G15" i="2"/>
  <c r="E16" i="2"/>
  <c r="E15" i="2"/>
  <c r="E14" i="2"/>
  <c r="E12" i="2"/>
  <c r="E11" i="2"/>
  <c r="B86" i="2"/>
  <c r="B58" i="1" s="1"/>
  <c r="B81" i="2"/>
  <c r="B35" i="1" s="1"/>
  <c r="B80" i="2"/>
  <c r="B37" i="1" s="1"/>
  <c r="B75" i="2"/>
  <c r="B68" i="2"/>
  <c r="B66" i="2"/>
  <c r="B65" i="2"/>
  <c r="B64" i="2"/>
  <c r="B40" i="2"/>
  <c r="C33" i="2"/>
  <c r="C34" i="2" s="1"/>
  <c r="A31" i="2"/>
  <c r="A30" i="2"/>
  <c r="A23" i="2"/>
  <c r="A21" i="2"/>
  <c r="A20" i="2"/>
  <c r="A16" i="2"/>
  <c r="A13" i="2"/>
  <c r="A12" i="2"/>
  <c r="H12" i="1"/>
  <c r="H13" i="1"/>
  <c r="F12" i="1"/>
  <c r="F13" i="1"/>
  <c r="F11" i="1"/>
  <c r="A12" i="1"/>
  <c r="A13" i="1"/>
  <c r="A11" i="1"/>
  <c r="H42" i="2"/>
  <c r="B42" i="2"/>
  <c r="E29" i="2" l="1"/>
  <c r="I31" i="1"/>
  <c r="A29" i="2"/>
  <c r="G20" i="2"/>
  <c r="H26" i="2" s="1"/>
  <c r="I25" i="1" s="1"/>
  <c r="G31" i="1"/>
  <c r="A11" i="2"/>
  <c r="B17" i="2" s="1"/>
  <c r="B23" i="1" s="1"/>
  <c r="G13" i="2"/>
  <c r="H17" i="2" s="1"/>
  <c r="A22" i="2"/>
  <c r="B26" i="2" s="1"/>
  <c r="B25" i="1" s="1"/>
  <c r="E20" i="2"/>
  <c r="F26" i="2" s="1"/>
  <c r="G25" i="1" s="1"/>
  <c r="G48" i="1"/>
  <c r="B48" i="1"/>
  <c r="H34" i="2"/>
  <c r="I27" i="1" s="1"/>
  <c r="B31" i="1"/>
  <c r="F17" i="2"/>
  <c r="B71" i="2"/>
  <c r="B34" i="2"/>
  <c r="B27" i="1" s="1"/>
  <c r="B46" i="1"/>
  <c r="F34" i="2"/>
  <c r="G27" i="1" s="1"/>
  <c r="F71" i="2"/>
  <c r="F86" i="2" l="1"/>
  <c r="G58" i="1" s="1"/>
  <c r="H11" i="1"/>
  <c r="B44" i="2"/>
  <c r="B73" i="2" s="1"/>
  <c r="B77" i="2" s="1"/>
  <c r="B83" i="2" s="1"/>
  <c r="B87" i="2" s="1"/>
  <c r="B88" i="2" s="1"/>
  <c r="H44" i="2"/>
  <c r="I23" i="1"/>
  <c r="F44" i="2"/>
  <c r="F73" i="2" s="1"/>
  <c r="F77" i="2" s="1"/>
  <c r="F83" i="2" s="1"/>
  <c r="F87" i="2" s="1"/>
  <c r="F88" i="2" s="1"/>
  <c r="G23" i="1"/>
  <c r="I58" i="1"/>
  <c r="B51" i="1"/>
  <c r="G14" i="1"/>
  <c r="G15" i="1" s="1"/>
  <c r="G39" i="1"/>
  <c r="B39" i="1"/>
  <c r="I39" i="1"/>
  <c r="D39" i="1"/>
  <c r="B14" i="1"/>
  <c r="B15" i="1" s="1"/>
  <c r="I41" i="1" l="1"/>
  <c r="G51" i="1"/>
  <c r="B41" i="1"/>
  <c r="B53" i="1" s="1"/>
  <c r="B59" i="1" s="1"/>
  <c r="G41" i="1"/>
  <c r="H68" i="2" l="1"/>
  <c r="G53" i="1"/>
  <c r="G59" i="1" s="1"/>
  <c r="G60" i="1" s="1"/>
  <c r="B60" i="1"/>
  <c r="I14" i="1"/>
  <c r="I15" i="1" s="1"/>
  <c r="I48" i="1" l="1"/>
  <c r="I51" i="1" s="1"/>
  <c r="I53" i="1" s="1"/>
  <c r="I59" i="1" s="1"/>
  <c r="I60" i="1" s="1"/>
  <c r="H71" i="2"/>
  <c r="H73" i="2" s="1"/>
  <c r="H77" i="2" s="1"/>
  <c r="H83" i="2" s="1"/>
  <c r="H87" i="2" s="1"/>
  <c r="H88" i="2" s="1"/>
</calcChain>
</file>

<file path=xl/sharedStrings.xml><?xml version="1.0" encoding="utf-8"?>
<sst xmlns="http://schemas.openxmlformats.org/spreadsheetml/2006/main" count="116" uniqueCount="67">
  <si>
    <t>Item</t>
  </si>
  <si>
    <t xml:space="preserve"> </t>
  </si>
  <si>
    <t>NUMBER OF DWELLINGS</t>
  </si>
  <si>
    <t>At 1st April</t>
  </si>
  <si>
    <t>At 31st March</t>
  </si>
  <si>
    <t>Average for year</t>
  </si>
  <si>
    <t>£</t>
  </si>
  <si>
    <t>Estimate</t>
  </si>
  <si>
    <t>Actual</t>
  </si>
  <si>
    <t>SUMMARY</t>
  </si>
  <si>
    <t>EXPENDITURE</t>
  </si>
  <si>
    <t>General Management</t>
  </si>
  <si>
    <t>Special Services</t>
  </si>
  <si>
    <t>Repairs and Maintenance</t>
  </si>
  <si>
    <t>Capital Financing Costs</t>
  </si>
  <si>
    <t>TOTAL EXPENDITURE</t>
  </si>
  <si>
    <t>INCOME</t>
  </si>
  <si>
    <t>Dwelling Rents</t>
  </si>
  <si>
    <t>TOTAL INCOME</t>
  </si>
  <si>
    <t>SURPLUS(-) / DEFICIT</t>
  </si>
  <si>
    <t>WORKING BALANCE</t>
  </si>
  <si>
    <t>Brought forward 1st April</t>
  </si>
  <si>
    <t xml:space="preserve"> Bad and Doubtful Debts</t>
  </si>
  <si>
    <t>Original Estimate</t>
  </si>
  <si>
    <t xml:space="preserve">Sold/Converted during year </t>
  </si>
  <si>
    <t>Surplus/Deficit(-) during year</t>
  </si>
  <si>
    <t>CARRIED FORWARD 31st MARCH</t>
  </si>
  <si>
    <t>Other Charges for Services and Facilities</t>
  </si>
  <si>
    <t>Revenue Contribution to Capital</t>
  </si>
  <si>
    <t>Depreciation &amp; Impairment Losses</t>
  </si>
  <si>
    <t>Purchased/Built during year</t>
  </si>
  <si>
    <t>Housing Revenune Account</t>
  </si>
  <si>
    <t>Transfers to/from(-) Reserves</t>
  </si>
  <si>
    <t>Housing Revenue Account</t>
  </si>
  <si>
    <t xml:space="preserve">Item                                                  </t>
  </si>
  <si>
    <t>2020-21</t>
  </si>
  <si>
    <t>2021-22</t>
  </si>
  <si>
    <t>Original</t>
  </si>
  <si>
    <t xml:space="preserve">                                                             </t>
  </si>
  <si>
    <t>GENERAL MANAGEMENT</t>
  </si>
  <si>
    <t>Employees</t>
  </si>
  <si>
    <t>Premises</t>
  </si>
  <si>
    <t>Transport</t>
  </si>
  <si>
    <t>Supplies &amp; Services</t>
  </si>
  <si>
    <t>Third Party Payments</t>
  </si>
  <si>
    <t>Support Services</t>
  </si>
  <si>
    <t>Total Expenditure</t>
  </si>
  <si>
    <t>SPECIAL SERVICES</t>
  </si>
  <si>
    <t>REPAIRS &amp; MAINTENANCE</t>
  </si>
  <si>
    <t>DEPRECIATION &amp; IMPAIRMENT LOSSES</t>
  </si>
  <si>
    <t>INCREASE IN IMPAIRMENT OF DEBTORS</t>
  </si>
  <si>
    <t>CAPITAL FINANCING COSTS</t>
  </si>
  <si>
    <t>Determination on high value sales</t>
  </si>
  <si>
    <t>Non-Dwelling Rents</t>
  </si>
  <si>
    <t>Heating Charges</t>
  </si>
  <si>
    <t xml:space="preserve">Leaseholder Charges </t>
  </si>
  <si>
    <t>Other Charges for Services and facilities</t>
  </si>
  <si>
    <t>NET COST OF SERVICES</t>
  </si>
  <si>
    <t>Loan Charges Interest</t>
  </si>
  <si>
    <t>Interest on Cash Balances</t>
  </si>
  <si>
    <t>NET OPERATING EXPENDITURE</t>
  </si>
  <si>
    <t>APPROPRIATIONS</t>
  </si>
  <si>
    <t>Contribution to/from(-) Reserves</t>
  </si>
  <si>
    <t>Brought Forward 1st April</t>
  </si>
  <si>
    <t>Increase/Reduction(-) During year</t>
  </si>
  <si>
    <t>Revenue Estimates 2022-23</t>
  </si>
  <si>
    <t>2022-23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</si>
</sst>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2" x14ac:knownFonts="1">
    <font>
      <sz val="10"/>
      <name val="Helv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3" fontId="1" fillId="0" borderId="0" xfId="0" applyNumberFormat="1" applyFont="1" applyBorder="1"/>
    <xf numFmtId="3" fontId="1" fillId="0" borderId="0" xfId="0" applyNumberFormat="1" applyFont="1"/>
    <xf numFmtId="3" fontId="2" fillId="0" borderId="0" xfId="0" applyNumberFormat="1" applyFont="1" applyBorder="1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horizontal="right"/>
    </xf>
    <xf numFmtId="0" fontId="1" fillId="0" borderId="4" xfId="0" applyFont="1" applyBorder="1"/>
    <xf numFmtId="0" fontId="1" fillId="0" borderId="0" xfId="0" applyFont="1" applyAlignment="1">
      <alignment horizontal="right"/>
    </xf>
    <xf numFmtId="3" fontId="2" fillId="0" borderId="0" xfId="0" applyNumberFormat="1" applyFont="1"/>
    <xf numFmtId="3" fontId="1" fillId="0" borderId="0" xfId="0" applyNumberFormat="1" applyFont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5" xfId="0" applyFont="1" applyBorder="1"/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2" fillId="0" borderId="0" xfId="0" applyFont="1"/>
    <xf numFmtId="3" fontId="4" fillId="0" borderId="5" xfId="0" applyNumberFormat="1" applyFont="1" applyBorder="1" applyAlignment="1">
      <alignment horizontal="right"/>
    </xf>
    <xf numFmtId="3" fontId="4" fillId="0" borderId="7" xfId="0" applyNumberFormat="1" applyFont="1" applyBorder="1" applyAlignment="1">
      <alignment horizontal="center"/>
    </xf>
    <xf numFmtId="3" fontId="4" fillId="0" borderId="0" xfId="0" applyNumberFormat="1" applyFont="1" applyBorder="1"/>
    <xf numFmtId="3" fontId="4" fillId="0" borderId="0" xfId="0" applyNumberFormat="1" applyFont="1" applyBorder="1" applyAlignment="1">
      <alignment horizontal="right"/>
    </xf>
    <xf numFmtId="3" fontId="4" fillId="0" borderId="9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3" fontId="4" fillId="0" borderId="3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4" fillId="0" borderId="9" xfId="0" applyNumberFormat="1" applyFont="1" applyBorder="1" applyAlignment="1">
      <alignment horizontal="center"/>
    </xf>
    <xf numFmtId="3" fontId="4" fillId="0" borderId="10" xfId="0" applyNumberFormat="1" applyFont="1" applyBorder="1" applyAlignment="1">
      <alignment horizontal="center" vertical="center" wrapText="1"/>
    </xf>
    <xf numFmtId="3" fontId="4" fillId="0" borderId="0" xfId="0" applyNumberFormat="1" applyFont="1" applyBorder="1" applyAlignment="1">
      <alignment horizontal="left"/>
    </xf>
    <xf numFmtId="3" fontId="4" fillId="0" borderId="7" xfId="0" applyNumberFormat="1" applyFont="1" applyBorder="1"/>
    <xf numFmtId="3" fontId="4" fillId="0" borderId="8" xfId="0" applyNumberFormat="1" applyFont="1" applyBorder="1"/>
    <xf numFmtId="3" fontId="4" fillId="0" borderId="9" xfId="0" applyNumberFormat="1" applyFont="1" applyBorder="1"/>
    <xf numFmtId="3" fontId="4" fillId="0" borderId="9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vertical="center" wrapText="1"/>
    </xf>
    <xf numFmtId="0" fontId="4" fillId="0" borderId="7" xfId="0" applyFont="1" applyBorder="1"/>
    <xf numFmtId="3" fontId="4" fillId="0" borderId="8" xfId="0" applyNumberFormat="1" applyFont="1" applyBorder="1" applyAlignment="1">
      <alignment horizontal="right"/>
    </xf>
    <xf numFmtId="0" fontId="4" fillId="0" borderId="9" xfId="0" applyFont="1" applyBorder="1"/>
    <xf numFmtId="0" fontId="4" fillId="0" borderId="9" xfId="0" applyFont="1" applyBorder="1" applyAlignment="1">
      <alignment vertical="center" wrapText="1"/>
    </xf>
    <xf numFmtId="3" fontId="3" fillId="0" borderId="11" xfId="0" applyNumberFormat="1" applyFont="1" applyBorder="1"/>
    <xf numFmtId="3" fontId="3" fillId="0" borderId="8" xfId="0" applyNumberFormat="1" applyFont="1" applyBorder="1"/>
    <xf numFmtId="3" fontId="3" fillId="0" borderId="12" xfId="0" applyNumberFormat="1" applyFont="1" applyBorder="1"/>
    <xf numFmtId="3" fontId="3" fillId="0" borderId="12" xfId="0" applyNumberFormat="1" applyFont="1" applyBorder="1" applyAlignment="1">
      <alignment vertical="center" wrapText="1"/>
    </xf>
    <xf numFmtId="3" fontId="3" fillId="0" borderId="10" xfId="0" applyNumberFormat="1" applyFont="1" applyBorder="1" applyAlignment="1">
      <alignment vertical="center" wrapText="1"/>
    </xf>
    <xf numFmtId="3" fontId="3" fillId="0" borderId="7" xfId="0" applyNumberFormat="1" applyFont="1" applyBorder="1"/>
    <xf numFmtId="3" fontId="3" fillId="0" borderId="9" xfId="0" applyNumberFormat="1" applyFont="1" applyBorder="1"/>
    <xf numFmtId="3" fontId="3" fillId="0" borderId="9" xfId="0" applyNumberFormat="1" applyFont="1" applyBorder="1" applyAlignment="1">
      <alignment vertical="center" wrapText="1"/>
    </xf>
    <xf numFmtId="3" fontId="4" fillId="0" borderId="13" xfId="0" applyNumberFormat="1" applyFont="1" applyBorder="1"/>
    <xf numFmtId="3" fontId="3" fillId="0" borderId="14" xfId="0" applyNumberFormat="1" applyFont="1" applyBorder="1"/>
    <xf numFmtId="3" fontId="4" fillId="0" borderId="15" xfId="0" applyNumberFormat="1" applyFont="1" applyBorder="1"/>
    <xf numFmtId="3" fontId="4" fillId="0" borderId="15" xfId="0" applyNumberFormat="1" applyFont="1" applyBorder="1" applyAlignment="1">
      <alignment horizontal="right"/>
    </xf>
    <xf numFmtId="3" fontId="4" fillId="0" borderId="16" xfId="0" applyNumberFormat="1" applyFont="1" applyBorder="1"/>
    <xf numFmtId="3" fontId="4" fillId="0" borderId="16" xfId="0" applyNumberFormat="1" applyFont="1" applyBorder="1" applyAlignment="1">
      <alignment vertical="center" wrapText="1"/>
    </xf>
    <xf numFmtId="3" fontId="3" fillId="0" borderId="17" xfId="0" applyNumberFormat="1" applyFont="1" applyBorder="1" applyAlignment="1">
      <alignment vertical="center" wrapText="1"/>
    </xf>
    <xf numFmtId="3" fontId="3" fillId="0" borderId="0" xfId="0" applyNumberFormat="1" applyFont="1" applyBorder="1" applyAlignment="1">
      <alignment horizontal="left"/>
    </xf>
    <xf numFmtId="3" fontId="3" fillId="0" borderId="8" xfId="0" applyNumberFormat="1" applyFont="1" applyBorder="1" applyAlignment="1">
      <alignment horizontal="right"/>
    </xf>
    <xf numFmtId="3" fontId="3" fillId="0" borderId="8" xfId="0" applyNumberFormat="1" applyFont="1" applyBorder="1" applyAlignment="1"/>
    <xf numFmtId="3" fontId="5" fillId="0" borderId="9" xfId="0" applyNumberFormat="1" applyFont="1" applyBorder="1" applyAlignment="1">
      <alignment vertical="center" wrapText="1"/>
    </xf>
    <xf numFmtId="3" fontId="3" fillId="0" borderId="18" xfId="0" applyNumberFormat="1" applyFont="1" applyBorder="1"/>
    <xf numFmtId="3" fontId="3" fillId="0" borderId="19" xfId="0" applyNumberFormat="1" applyFont="1" applyBorder="1" applyAlignment="1">
      <alignment vertical="center" wrapText="1"/>
    </xf>
    <xf numFmtId="0" fontId="4" fillId="0" borderId="8" xfId="0" applyFont="1" applyBorder="1" applyAlignment="1">
      <alignment horizontal="right"/>
    </xf>
    <xf numFmtId="164" fontId="3" fillId="0" borderId="18" xfId="0" applyNumberFormat="1" applyFont="1" applyBorder="1"/>
    <xf numFmtId="164" fontId="3" fillId="0" borderId="19" xfId="0" applyNumberFormat="1" applyFont="1" applyBorder="1" applyAlignment="1">
      <alignment vertical="center" wrapText="1"/>
    </xf>
    <xf numFmtId="0" fontId="4" fillId="0" borderId="0" xfId="0" applyFont="1" applyBorder="1"/>
    <xf numFmtId="3" fontId="4" fillId="0" borderId="17" xfId="0" applyNumberFormat="1" applyFont="1" applyBorder="1" applyAlignment="1">
      <alignment horizontal="right" vertical="center" wrapText="1"/>
    </xf>
    <xf numFmtId="164" fontId="3" fillId="0" borderId="18" xfId="0" applyNumberFormat="1" applyFont="1" applyBorder="1" applyAlignment="1">
      <alignment horizontal="right"/>
    </xf>
    <xf numFmtId="0" fontId="3" fillId="0" borderId="0" xfId="0" applyFont="1" applyBorder="1"/>
    <xf numFmtId="164" fontId="3" fillId="0" borderId="17" xfId="0" applyNumberFormat="1" applyFont="1" applyBorder="1" applyAlignment="1">
      <alignment horizontal="right" vertical="center" wrapText="1"/>
    </xf>
    <xf numFmtId="3" fontId="3" fillId="0" borderId="20" xfId="0" applyNumberFormat="1" applyFont="1" applyBorder="1" applyAlignment="1">
      <alignment horizontal="right"/>
    </xf>
    <xf numFmtId="0" fontId="4" fillId="0" borderId="20" xfId="0" applyFont="1" applyBorder="1"/>
    <xf numFmtId="164" fontId="3" fillId="0" borderId="10" xfId="0" applyNumberFormat="1" applyFont="1" applyBorder="1" applyAlignment="1">
      <alignment horizontal="right" vertical="center" wrapText="1"/>
    </xf>
    <xf numFmtId="0" fontId="4" fillId="0" borderId="8" xfId="0" applyFont="1" applyBorder="1"/>
    <xf numFmtId="3" fontId="3" fillId="0" borderId="0" xfId="0" applyNumberFormat="1" applyFont="1"/>
    <xf numFmtId="3" fontId="4" fillId="0" borderId="21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4" fillId="0" borderId="23" xfId="0" applyNumberFormat="1" applyFont="1" applyBorder="1" applyAlignment="1">
      <alignment horizontal="center"/>
    </xf>
    <xf numFmtId="3" fontId="4" fillId="0" borderId="22" xfId="0" applyNumberFormat="1" applyFont="1" applyBorder="1" applyAlignment="1">
      <alignment horizontal="center" vertical="center" wrapText="1"/>
    </xf>
    <xf numFmtId="3" fontId="3" fillId="0" borderId="5" xfId="0" applyNumberFormat="1" applyFont="1" applyBorder="1"/>
    <xf numFmtId="3" fontId="3" fillId="0" borderId="5" xfId="0" applyNumberFormat="1" applyFont="1" applyBorder="1" applyAlignment="1">
      <alignment horizontal="right"/>
    </xf>
    <xf numFmtId="3" fontId="4" fillId="0" borderId="24" xfId="0" applyNumberFormat="1" applyFont="1" applyBorder="1" applyAlignment="1">
      <alignment horizontal="center" vertical="center" wrapText="1"/>
    </xf>
    <xf numFmtId="3" fontId="4" fillId="0" borderId="10" xfId="0" applyNumberFormat="1" applyFont="1" applyBorder="1"/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3" fontId="6" fillId="0" borderId="7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3" fontId="4" fillId="0" borderId="5" xfId="0" applyNumberFormat="1" applyFont="1" applyBorder="1" applyAlignment="1">
      <alignment horizontal="right" wrapText="1"/>
    </xf>
    <xf numFmtId="0" fontId="4" fillId="0" borderId="23" xfId="0" applyFont="1" applyBorder="1" applyAlignment="1">
      <alignment horizontal="right"/>
    </xf>
    <xf numFmtId="3" fontId="4" fillId="0" borderId="23" xfId="0" applyNumberFormat="1" applyFont="1" applyBorder="1" applyAlignment="1">
      <alignment horizontal="right"/>
    </xf>
    <xf numFmtId="3" fontId="4" fillId="0" borderId="22" xfId="0" applyNumberFormat="1" applyFont="1" applyBorder="1" applyAlignment="1">
      <alignment horizontal="right" vertical="center" wrapText="1"/>
    </xf>
    <xf numFmtId="0" fontId="4" fillId="0" borderId="24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top" wrapText="1"/>
    </xf>
    <xf numFmtId="3" fontId="4" fillId="0" borderId="9" xfId="0" applyNumberFormat="1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3" fontId="4" fillId="0" borderId="1" xfId="0" applyNumberFormat="1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left" vertical="top"/>
    </xf>
    <xf numFmtId="3" fontId="4" fillId="0" borderId="21" xfId="0" applyNumberFormat="1" applyFont="1" applyBorder="1" applyAlignment="1">
      <alignment horizontal="right" vertical="center"/>
    </xf>
    <xf numFmtId="3" fontId="4" fillId="0" borderId="7" xfId="0" applyNumberFormat="1" applyFont="1" applyBorder="1" applyAlignment="1">
      <alignment horizontal="right" vertical="center"/>
    </xf>
    <xf numFmtId="3" fontId="4" fillId="0" borderId="0" xfId="0" applyNumberFormat="1" applyFont="1"/>
    <xf numFmtId="0" fontId="3" fillId="0" borderId="5" xfId="0" applyFont="1" applyBorder="1"/>
    <xf numFmtId="0" fontId="3" fillId="0" borderId="24" xfId="0" applyFont="1" applyBorder="1"/>
    <xf numFmtId="0" fontId="6" fillId="0" borderId="3" xfId="0" applyFont="1" applyBorder="1" applyAlignment="1">
      <alignment vertical="center"/>
    </xf>
    <xf numFmtId="3" fontId="8" fillId="0" borderId="21" xfId="0" applyNumberFormat="1" applyFont="1" applyBorder="1" applyAlignment="1">
      <alignment horizontal="right" vertical="center"/>
    </xf>
    <xf numFmtId="0" fontId="8" fillId="0" borderId="23" xfId="0" applyFont="1" applyBorder="1" applyAlignment="1">
      <alignment vertical="center"/>
    </xf>
    <xf numFmtId="3" fontId="8" fillId="0" borderId="22" xfId="0" applyNumberFormat="1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3" fontId="8" fillId="0" borderId="22" xfId="0" applyNumberFormat="1" applyFont="1" applyBorder="1" applyAlignment="1">
      <alignment horizontal="right" vertical="center"/>
    </xf>
    <xf numFmtId="3" fontId="8" fillId="0" borderId="23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0" fontId="8" fillId="0" borderId="24" xfId="0" applyFont="1" applyBorder="1" applyAlignment="1">
      <alignment horizontal="right" vertical="center"/>
    </xf>
    <xf numFmtId="3" fontId="8" fillId="0" borderId="7" xfId="0" applyNumberFormat="1" applyFont="1" applyBorder="1" applyAlignment="1">
      <alignment horizontal="right" vertical="top"/>
    </xf>
    <xf numFmtId="0" fontId="8" fillId="0" borderId="8" xfId="0" applyFont="1" applyBorder="1" applyAlignment="1">
      <alignment horizontal="center" vertical="top"/>
    </xf>
    <xf numFmtId="3" fontId="8" fillId="0" borderId="9" xfId="0" applyNumberFormat="1" applyFont="1" applyBorder="1" applyAlignment="1">
      <alignment vertical="top"/>
    </xf>
    <xf numFmtId="3" fontId="8" fillId="0" borderId="9" xfId="0" applyNumberFormat="1" applyFont="1" applyBorder="1" applyAlignment="1">
      <alignment horizontal="right" vertical="top"/>
    </xf>
    <xf numFmtId="0" fontId="8" fillId="0" borderId="8" xfId="0" applyFont="1" applyBorder="1" applyAlignment="1">
      <alignment horizontal="right" vertical="top"/>
    </xf>
    <xf numFmtId="3" fontId="8" fillId="0" borderId="9" xfId="0" applyNumberFormat="1" applyFont="1" applyBorder="1" applyAlignment="1">
      <alignment horizontal="right" vertical="top" wrapText="1"/>
    </xf>
    <xf numFmtId="0" fontId="8" fillId="0" borderId="10" xfId="0" applyFont="1" applyBorder="1" applyAlignment="1">
      <alignment horizontal="right" vertical="top" wrapText="1"/>
    </xf>
    <xf numFmtId="3" fontId="8" fillId="0" borderId="1" xfId="0" applyNumberFormat="1" applyFont="1" applyBorder="1" applyAlignment="1">
      <alignment horizontal="right"/>
    </xf>
    <xf numFmtId="0" fontId="8" fillId="0" borderId="2" xfId="0" applyFont="1" applyBorder="1"/>
    <xf numFmtId="3" fontId="8" fillId="0" borderId="4" xfId="0" applyNumberFormat="1" applyFont="1" applyBorder="1"/>
    <xf numFmtId="3" fontId="8" fillId="0" borderId="3" xfId="0" applyNumberFormat="1" applyFont="1" applyBorder="1"/>
    <xf numFmtId="3" fontId="8" fillId="0" borderId="2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0" fontId="8" fillId="0" borderId="6" xfId="0" applyFont="1" applyBorder="1"/>
    <xf numFmtId="3" fontId="8" fillId="0" borderId="21" xfId="0" applyNumberFormat="1" applyFont="1" applyBorder="1" applyAlignment="1">
      <alignment horizontal="center"/>
    </xf>
    <xf numFmtId="3" fontId="8" fillId="0" borderId="23" xfId="0" applyNumberFormat="1" applyFont="1" applyBorder="1" applyAlignment="1">
      <alignment horizontal="center"/>
    </xf>
    <xf numFmtId="3" fontId="9" fillId="0" borderId="5" xfId="0" applyNumberFormat="1" applyFont="1" applyBorder="1"/>
    <xf numFmtId="3" fontId="8" fillId="0" borderId="22" xfId="0" applyNumberFormat="1" applyFont="1" applyBorder="1" applyAlignment="1">
      <alignment horizontal="center"/>
    </xf>
    <xf numFmtId="3" fontId="8" fillId="0" borderId="5" xfId="0" applyNumberFormat="1" applyFont="1" applyBorder="1" applyAlignment="1">
      <alignment horizontal="center"/>
    </xf>
    <xf numFmtId="3" fontId="8" fillId="0" borderId="24" xfId="0" applyNumberFormat="1" applyFont="1" applyBorder="1" applyAlignment="1">
      <alignment horizontal="center"/>
    </xf>
    <xf numFmtId="3" fontId="8" fillId="0" borderId="8" xfId="0" applyNumberFormat="1" applyFont="1" applyBorder="1" applyAlignment="1">
      <alignment horizontal="right"/>
    </xf>
    <xf numFmtId="3" fontId="8" fillId="0" borderId="7" xfId="0" applyNumberFormat="1" applyFont="1" applyBorder="1"/>
    <xf numFmtId="3" fontId="9" fillId="0" borderId="8" xfId="0" applyNumberFormat="1" applyFont="1" applyBorder="1"/>
    <xf numFmtId="3" fontId="8" fillId="0" borderId="9" xfId="0" applyNumberFormat="1" applyFont="1" applyBorder="1"/>
    <xf numFmtId="3" fontId="9" fillId="0" borderId="10" xfId="0" applyNumberFormat="1" applyFont="1" applyBorder="1"/>
    <xf numFmtId="3" fontId="8" fillId="0" borderId="0" xfId="0" applyNumberFormat="1" applyFont="1" applyAlignment="1">
      <alignment horizontal="right"/>
    </xf>
    <xf numFmtId="3" fontId="8" fillId="0" borderId="7" xfId="0" applyNumberFormat="1" applyFont="1" applyBorder="1" applyAlignment="1">
      <alignment horizontal="right"/>
    </xf>
    <xf numFmtId="3" fontId="8" fillId="0" borderId="9" xfId="0" applyNumberFormat="1" applyFont="1" applyBorder="1" applyAlignment="1">
      <alignment horizontal="right"/>
    </xf>
    <xf numFmtId="3" fontId="8" fillId="2" borderId="13" xfId="0" applyNumberFormat="1" applyFont="1" applyFill="1" applyBorder="1"/>
    <xf numFmtId="3" fontId="9" fillId="2" borderId="8" xfId="0" applyNumberFormat="1" applyFont="1" applyFill="1" applyBorder="1"/>
    <xf numFmtId="3" fontId="8" fillId="2" borderId="16" xfId="0" applyNumberFormat="1" applyFont="1" applyFill="1" applyBorder="1"/>
    <xf numFmtId="3" fontId="9" fillId="2" borderId="10" xfId="0" applyNumberFormat="1" applyFont="1" applyFill="1" applyBorder="1"/>
    <xf numFmtId="3" fontId="9" fillId="0" borderId="7" xfId="0" applyNumberFormat="1" applyFont="1" applyBorder="1"/>
    <xf numFmtId="3" fontId="9" fillId="0" borderId="0" xfId="0" applyNumberFormat="1" applyFont="1" applyAlignment="1">
      <alignment horizontal="right"/>
    </xf>
    <xf numFmtId="3" fontId="9" fillId="0" borderId="9" xfId="0" applyNumberFormat="1" applyFont="1" applyBorder="1"/>
    <xf numFmtId="3" fontId="8" fillId="0" borderId="8" xfId="0" applyNumberFormat="1" applyFont="1" applyBorder="1"/>
    <xf numFmtId="3" fontId="8" fillId="0" borderId="10" xfId="0" applyNumberFormat="1" applyFont="1" applyBorder="1"/>
    <xf numFmtId="3" fontId="9" fillId="0" borderId="11" xfId="0" applyNumberFormat="1" applyFont="1" applyBorder="1"/>
    <xf numFmtId="3" fontId="9" fillId="0" borderId="12" xfId="0" applyNumberFormat="1" applyFont="1" applyBorder="1"/>
    <xf numFmtId="3" fontId="8" fillId="0" borderId="13" xfId="0" applyNumberFormat="1" applyFont="1" applyBorder="1"/>
    <xf numFmtId="3" fontId="8" fillId="0" borderId="16" xfId="0" applyNumberFormat="1" applyFont="1" applyBorder="1"/>
    <xf numFmtId="3" fontId="9" fillId="0" borderId="18" xfId="0" applyNumberFormat="1" applyFont="1" applyBorder="1"/>
    <xf numFmtId="3" fontId="9" fillId="0" borderId="19" xfId="0" applyNumberFormat="1" applyFont="1" applyBorder="1"/>
    <xf numFmtId="3" fontId="8" fillId="0" borderId="14" xfId="0" applyNumberFormat="1" applyFont="1" applyBorder="1"/>
    <xf numFmtId="3" fontId="8" fillId="0" borderId="17" xfId="0" applyNumberFormat="1" applyFont="1" applyBorder="1"/>
    <xf numFmtId="164" fontId="9" fillId="0" borderId="18" xfId="0" applyNumberFormat="1" applyFont="1" applyBorder="1"/>
    <xf numFmtId="164" fontId="9" fillId="0" borderId="19" xfId="0" applyNumberFormat="1" applyFont="1" applyBorder="1"/>
    <xf numFmtId="0" fontId="8" fillId="0" borderId="7" xfId="0" applyFont="1" applyBorder="1"/>
    <xf numFmtId="0" fontId="8" fillId="0" borderId="0" xfId="0" applyFont="1"/>
    <xf numFmtId="0" fontId="8" fillId="0" borderId="9" xfId="0" applyFont="1" applyBorder="1"/>
    <xf numFmtId="3" fontId="8" fillId="0" borderId="10" xfId="0" applyNumberFormat="1" applyFont="1" applyBorder="1" applyAlignment="1">
      <alignment horizontal="right"/>
    </xf>
    <xf numFmtId="164" fontId="9" fillId="0" borderId="18" xfId="0" applyNumberFormat="1" applyFont="1" applyBorder="1" applyAlignment="1">
      <alignment horizontal="right"/>
    </xf>
    <xf numFmtId="0" fontId="9" fillId="0" borderId="0" xfId="0" applyFont="1"/>
    <xf numFmtId="164" fontId="9" fillId="0" borderId="19" xfId="0" applyNumberFormat="1" applyFont="1" applyBorder="1" applyAlignment="1">
      <alignment horizontal="right"/>
    </xf>
    <xf numFmtId="164" fontId="9" fillId="0" borderId="8" xfId="0" applyNumberFormat="1" applyFont="1" applyBorder="1" applyAlignment="1">
      <alignment horizontal="right"/>
    </xf>
    <xf numFmtId="164" fontId="9" fillId="0" borderId="10" xfId="0" applyNumberFormat="1" applyFont="1" applyBorder="1" applyAlignment="1">
      <alignment horizontal="right"/>
    </xf>
    <xf numFmtId="0" fontId="8" fillId="0" borderId="5" xfId="0" applyFont="1" applyBorder="1"/>
    <xf numFmtId="3" fontId="9" fillId="0" borderId="5" xfId="0" applyNumberFormat="1" applyFont="1" applyBorder="1" applyAlignment="1">
      <alignment horizontal="right"/>
    </xf>
    <xf numFmtId="0" fontId="9" fillId="0" borderId="5" xfId="0" applyFont="1" applyBorder="1"/>
    <xf numFmtId="164" fontId="9" fillId="0" borderId="5" xfId="0" applyNumberFormat="1" applyFont="1" applyBorder="1" applyAlignment="1">
      <alignment horizontal="right"/>
    </xf>
    <xf numFmtId="164" fontId="9" fillId="0" borderId="0" xfId="0" applyNumberFormat="1" applyFont="1" applyAlignment="1">
      <alignment horizontal="right"/>
    </xf>
    <xf numFmtId="164" fontId="8" fillId="0" borderId="0" xfId="0" applyNumberFormat="1" applyFont="1" applyAlignment="1">
      <alignment horizontal="right"/>
    </xf>
    <xf numFmtId="0" fontId="10" fillId="0" borderId="0" xfId="0" applyFont="1"/>
    <xf numFmtId="3" fontId="10" fillId="0" borderId="0" xfId="0" applyNumberFormat="1" applyFont="1"/>
    <xf numFmtId="3" fontId="11" fillId="0" borderId="0" xfId="0" applyNumberFormat="1" applyFont="1"/>
    <xf numFmtId="164" fontId="10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3" fontId="6" fillId="0" borderId="21" xfId="0" applyNumberFormat="1" applyFont="1" applyBorder="1" applyAlignment="1"/>
    <xf numFmtId="0" fontId="6" fillId="0" borderId="5" xfId="0" applyFont="1" applyBorder="1" applyAlignment="1"/>
    <xf numFmtId="3" fontId="8" fillId="0" borderId="0" xfId="0" applyNumberFormat="1" applyFont="1" applyBorder="1" applyAlignment="1">
      <alignment vertical="top"/>
    </xf>
    <xf numFmtId="3" fontId="8" fillId="0" borderId="0" xfId="0" applyNumberFormat="1" applyFont="1" applyBorder="1"/>
    <xf numFmtId="3" fontId="9" fillId="0" borderId="0" xfId="0" applyNumberFormat="1" applyFont="1" applyBorder="1"/>
    <xf numFmtId="3" fontId="8" fillId="2" borderId="0" xfId="0" applyNumberFormat="1" applyFont="1" applyFill="1" applyBorder="1"/>
    <xf numFmtId="3" fontId="9" fillId="2" borderId="0" xfId="0" applyNumberFormat="1" applyFont="1" applyFill="1" applyBorder="1"/>
    <xf numFmtId="3" fontId="9" fillId="0" borderId="0" xfId="0" applyNumberFormat="1" applyFont="1" applyBorder="1" applyAlignment="1">
      <alignment wrapText="1"/>
    </xf>
    <xf numFmtId="3" fontId="8" fillId="0" borderId="0" xfId="0" applyNumberFormat="1" applyFont="1" applyBorder="1" applyAlignment="1">
      <alignment wrapText="1"/>
    </xf>
    <xf numFmtId="3" fontId="9" fillId="0" borderId="1" xfId="0" applyNumberFormat="1" applyFont="1" applyBorder="1"/>
    <xf numFmtId="3" fontId="9" fillId="0" borderId="2" xfId="0" applyNumberFormat="1" applyFont="1" applyBorder="1"/>
    <xf numFmtId="3" fontId="9" fillId="0" borderId="3" xfId="0" applyNumberFormat="1" applyFont="1" applyBorder="1"/>
    <xf numFmtId="3" fontId="9" fillId="0" borderId="4" xfId="0" applyNumberFormat="1" applyFont="1" applyBorder="1"/>
    <xf numFmtId="3" fontId="9" fillId="0" borderId="6" xfId="0" applyNumberFormat="1" applyFont="1" applyBorder="1"/>
    <xf numFmtId="3" fontId="8" fillId="0" borderId="21" xfId="0" applyNumberFormat="1" applyFont="1" applyBorder="1"/>
    <xf numFmtId="3" fontId="9" fillId="0" borderId="23" xfId="0" applyNumberFormat="1" applyFont="1" applyBorder="1"/>
    <xf numFmtId="3" fontId="8" fillId="0" borderId="5" xfId="0" applyNumberFormat="1" applyFont="1" applyBorder="1"/>
    <xf numFmtId="3" fontId="8" fillId="0" borderId="22" xfId="0" applyNumberFormat="1" applyFont="1" applyBorder="1"/>
    <xf numFmtId="3" fontId="9" fillId="0" borderId="24" xfId="0" applyNumberFormat="1" applyFont="1" applyBorder="1"/>
    <xf numFmtId="0" fontId="8" fillId="0" borderId="0" xfId="0" applyFont="1" applyBorder="1"/>
    <xf numFmtId="0" fontId="9" fillId="0" borderId="0" xfId="0" applyFont="1" applyBorder="1"/>
    <xf numFmtId="0" fontId="8" fillId="0" borderId="1" xfId="0" applyFont="1" applyBorder="1"/>
    <xf numFmtId="3" fontId="9" fillId="0" borderId="2" xfId="0" applyNumberFormat="1" applyFont="1" applyBorder="1" applyAlignment="1">
      <alignment horizontal="right"/>
    </xf>
    <xf numFmtId="0" fontId="8" fillId="0" borderId="3" xfId="0" applyFont="1" applyBorder="1"/>
    <xf numFmtId="0" fontId="9" fillId="0" borderId="3" xfId="0" applyFont="1" applyBorder="1"/>
    <xf numFmtId="0" fontId="8" fillId="0" borderId="4" xfId="0" applyFont="1" applyBorder="1"/>
    <xf numFmtId="3" fontId="9" fillId="0" borderId="6" xfId="0" applyNumberFormat="1" applyFont="1" applyBorder="1" applyAlignment="1">
      <alignment horizontal="right"/>
    </xf>
    <xf numFmtId="3" fontId="8" fillId="0" borderId="0" xfId="0" applyNumberFormat="1" applyFont="1" applyFill="1" applyBorder="1"/>
    <xf numFmtId="3" fontId="9" fillId="0" borderId="0" xfId="0" applyNumberFormat="1" applyFont="1" applyFill="1" applyBorder="1"/>
    <xf numFmtId="3" fontId="8" fillId="3" borderId="0" xfId="0" applyNumberFormat="1" applyFont="1" applyFill="1" applyBorder="1"/>
    <xf numFmtId="3" fontId="9" fillId="3" borderId="0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Technical%20Accountant\HRA%20budget%20setting\2022-23\Budget%20Book\HRA%20Budget%20Book%20P1%20-%20Est%20Y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Technical%20Accountant\HRA%20budget%20setting\2019-20\DG%20-%20HRA%20Revenue%20Budget%20Proposals%202019-20%20App%20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RA%20Budget%20Book%20P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Senior%20Technical%20Accountant\HRA%20budget%20setting\2022-23\Budget%20Book\HRA%20Budget%20Book%20P2%20-%20Est%20Y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Senior%20Accountant-Housing%20Service%20&amp;%20Special%20Projects/HRA%20budget%20setting/2016-17/Working%20Papers/201617%20Working%20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APG1"/>
    </sheetNames>
    <sheetDataSet>
      <sheetData sheetId="0">
        <row r="10">
          <cell r="A10">
            <v>1801</v>
          </cell>
          <cell r="F10">
            <v>1796</v>
          </cell>
          <cell r="J10">
            <v>1793</v>
          </cell>
        </row>
        <row r="11">
          <cell r="A11">
            <v>4</v>
          </cell>
          <cell r="F11">
            <v>10</v>
          </cell>
          <cell r="J11">
            <v>10</v>
          </cell>
        </row>
        <row r="12">
          <cell r="A12">
            <v>5</v>
          </cell>
          <cell r="F12">
            <v>5</v>
          </cell>
          <cell r="J12">
            <v>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APG2"/>
    </sheetNames>
    <sheetDataSet>
      <sheetData sheetId="0">
        <row r="44">
          <cell r="B44">
            <v>0</v>
          </cell>
          <cell r="D44" t="str">
            <v>Determination on high value sales</v>
          </cell>
          <cell r="G44">
            <v>0</v>
          </cell>
          <cell r="K44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APG2"/>
    </sheetNames>
    <sheetDataSet>
      <sheetData sheetId="0" refreshError="1">
        <row r="4">
          <cell r="A4" t="str">
            <v>2019-20</v>
          </cell>
        </row>
        <row r="73">
          <cell r="K73">
            <v>750000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RAPG2"/>
    </sheetNames>
    <sheetDataSet>
      <sheetData sheetId="0">
        <row r="12">
          <cell r="A12">
            <v>320857</v>
          </cell>
          <cell r="F12">
            <v>507820</v>
          </cell>
          <cell r="J12">
            <v>438860</v>
          </cell>
        </row>
        <row r="13">
          <cell r="A13">
            <v>148785</v>
          </cell>
          <cell r="F13">
            <v>155580</v>
          </cell>
          <cell r="J13">
            <v>161170</v>
          </cell>
        </row>
        <row r="14">
          <cell r="A14">
            <v>8771</v>
          </cell>
          <cell r="F14">
            <v>16310</v>
          </cell>
          <cell r="J14">
            <v>5990</v>
          </cell>
        </row>
        <row r="15">
          <cell r="A15">
            <v>85516</v>
          </cell>
          <cell r="F15">
            <v>99580</v>
          </cell>
          <cell r="J15">
            <v>87170</v>
          </cell>
        </row>
        <row r="16">
          <cell r="A16">
            <v>26987</v>
          </cell>
          <cell r="F16">
            <v>27200</v>
          </cell>
          <cell r="J16">
            <v>32740</v>
          </cell>
        </row>
        <row r="17">
          <cell r="A17">
            <v>694055</v>
          </cell>
          <cell r="F17">
            <v>663520</v>
          </cell>
          <cell r="J17">
            <v>661030</v>
          </cell>
        </row>
        <row r="21">
          <cell r="A21">
            <v>242986</v>
          </cell>
          <cell r="F21">
            <v>286070</v>
          </cell>
          <cell r="J21">
            <v>281770</v>
          </cell>
        </row>
        <row r="22">
          <cell r="A22">
            <v>188723</v>
          </cell>
          <cell r="F22">
            <v>352960</v>
          </cell>
          <cell r="J22">
            <v>379290</v>
          </cell>
        </row>
        <row r="23">
          <cell r="A23">
            <v>6511</v>
          </cell>
          <cell r="F23">
            <v>9120</v>
          </cell>
          <cell r="J23">
            <v>7870</v>
          </cell>
        </row>
        <row r="24">
          <cell r="A24">
            <v>137028</v>
          </cell>
          <cell r="F24">
            <v>194170</v>
          </cell>
          <cell r="J24">
            <v>203650</v>
          </cell>
        </row>
        <row r="25">
          <cell r="A25">
            <v>12780</v>
          </cell>
          <cell r="F25">
            <v>13100</v>
          </cell>
          <cell r="J25">
            <v>13290</v>
          </cell>
        </row>
        <row r="26">
          <cell r="A26">
            <v>32612</v>
          </cell>
          <cell r="F26">
            <v>37260</v>
          </cell>
          <cell r="J26">
            <v>37590</v>
          </cell>
        </row>
        <row r="30">
          <cell r="A30">
            <v>722854</v>
          </cell>
          <cell r="F30">
            <v>926280</v>
          </cell>
          <cell r="J30">
            <v>738000</v>
          </cell>
        </row>
        <row r="31">
          <cell r="A31">
            <v>1600127</v>
          </cell>
          <cell r="F31">
            <v>1972330</v>
          </cell>
          <cell r="J31">
            <v>1848720</v>
          </cell>
        </row>
        <row r="32">
          <cell r="A32">
            <v>7238</v>
          </cell>
          <cell r="F32">
            <v>22120</v>
          </cell>
          <cell r="J32">
            <v>22560</v>
          </cell>
        </row>
        <row r="33">
          <cell r="A33">
            <v>362653</v>
          </cell>
          <cell r="F33">
            <v>642400</v>
          </cell>
          <cell r="J33">
            <v>450050</v>
          </cell>
        </row>
        <row r="34">
          <cell r="A34">
            <v>72400</v>
          </cell>
          <cell r="F34">
            <v>48910</v>
          </cell>
          <cell r="J34">
            <v>137090</v>
          </cell>
        </row>
        <row r="37">
          <cell r="B37">
            <v>1405334</v>
          </cell>
          <cell r="G37">
            <v>1454400</v>
          </cell>
          <cell r="K37">
            <v>1514370</v>
          </cell>
        </row>
        <row r="39">
          <cell r="B39">
            <v>-12773</v>
          </cell>
          <cell r="G39">
            <v>100000</v>
          </cell>
          <cell r="K39">
            <v>100000</v>
          </cell>
        </row>
        <row r="41">
          <cell r="B41">
            <v>27611</v>
          </cell>
          <cell r="G41">
            <v>45970</v>
          </cell>
          <cell r="K41">
            <v>45970</v>
          </cell>
        </row>
        <row r="50">
          <cell r="B50">
            <v>6938950</v>
          </cell>
          <cell r="G50">
            <v>7102580</v>
          </cell>
          <cell r="K50">
            <v>7381680</v>
          </cell>
        </row>
        <row r="51">
          <cell r="B51">
            <v>79982</v>
          </cell>
          <cell r="G51">
            <v>80690</v>
          </cell>
          <cell r="K51">
            <v>79020</v>
          </cell>
        </row>
        <row r="52">
          <cell r="B52">
            <v>31886</v>
          </cell>
          <cell r="G52">
            <v>42330</v>
          </cell>
          <cell r="K52">
            <v>48940</v>
          </cell>
        </row>
        <row r="53">
          <cell r="B53">
            <v>12579</v>
          </cell>
          <cell r="G53">
            <v>14000</v>
          </cell>
          <cell r="K53">
            <v>14280</v>
          </cell>
        </row>
        <row r="54">
          <cell r="B54">
            <v>529022</v>
          </cell>
          <cell r="G54">
            <v>661890</v>
          </cell>
          <cell r="K54">
            <v>648810</v>
          </cell>
        </row>
        <row r="61">
          <cell r="B61">
            <v>1169119</v>
          </cell>
          <cell r="G61">
            <v>1169960</v>
          </cell>
          <cell r="K61">
            <v>1169960</v>
          </cell>
        </row>
        <row r="62">
          <cell r="B62">
            <v>-107777</v>
          </cell>
          <cell r="G62">
            <v>-62000</v>
          </cell>
          <cell r="K62">
            <v>-77000</v>
          </cell>
        </row>
        <row r="66">
          <cell r="B66">
            <v>328996</v>
          </cell>
          <cell r="G66">
            <v>269600</v>
          </cell>
          <cell r="K66">
            <v>262670</v>
          </cell>
        </row>
        <row r="67">
          <cell r="B67">
            <v>1081886</v>
          </cell>
          <cell r="G67">
            <v>-1051170</v>
          </cell>
          <cell r="K67">
            <v>-350080</v>
          </cell>
        </row>
        <row r="72">
          <cell r="B72">
            <v>1720860</v>
          </cell>
          <cell r="G72">
            <v>750000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 Management"/>
      <sheetName val="Residents Involvement"/>
      <sheetName val="Special Services"/>
      <sheetName val="Special Services R&amp;M"/>
      <sheetName val="Repairs &amp; Maintenance"/>
      <sheetName val="Rents,Rates,Taxes etc"/>
      <sheetName val="Other Income"/>
      <sheetName val="Balance"/>
      <sheetName val="Summary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37">
          <cell r="B37">
            <v>0</v>
          </cell>
          <cell r="Q37">
            <v>0</v>
          </cell>
        </row>
      </sheetData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G124"/>
  <sheetViews>
    <sheetView showGridLines="0" tabSelected="1" workbookViewId="0">
      <selection activeCell="L82" sqref="L82"/>
    </sheetView>
  </sheetViews>
  <sheetFormatPr defaultColWidth="9.140625" defaultRowHeight="12.75" customHeight="1" x14ac:dyDescent="0.2"/>
  <cols>
    <col min="1" max="1" width="8.7109375" style="2" customWidth="1"/>
    <col min="2" max="2" width="10.42578125" style="2" bestFit="1" customWidth="1"/>
    <col min="3" max="3" width="3.42578125" style="2" customWidth="1"/>
    <col min="4" max="4" width="25.85546875" style="2" customWidth="1"/>
    <col min="5" max="5" width="8.5703125" style="13" customWidth="1"/>
    <col min="6" max="6" width="8.7109375" style="2" customWidth="1"/>
    <col min="7" max="7" width="10.42578125" style="2" bestFit="1" customWidth="1"/>
    <col min="8" max="8" width="8.7109375" style="2" customWidth="1"/>
    <col min="9" max="9" width="10.42578125" style="2" bestFit="1" customWidth="1"/>
    <col min="10" max="16384" width="9.140625" style="2"/>
  </cols>
  <sheetData>
    <row r="1" spans="1:13" ht="12.75" customHeight="1" thickBot="1" x14ac:dyDescent="0.25">
      <c r="H1" s="74"/>
    </row>
    <row r="2" spans="1:13" ht="18" x14ac:dyDescent="0.2">
      <c r="A2" s="87" t="s">
        <v>31</v>
      </c>
      <c r="B2" s="85"/>
      <c r="C2" s="85"/>
      <c r="D2" s="85"/>
      <c r="E2" s="85"/>
      <c r="F2" s="85"/>
      <c r="G2" s="85"/>
      <c r="H2" s="85"/>
      <c r="I2" s="86"/>
      <c r="J2" s="1"/>
    </row>
    <row r="3" spans="1:13" ht="16.5" thickBot="1" x14ac:dyDescent="0.25">
      <c r="A3" s="88" t="s">
        <v>65</v>
      </c>
      <c r="B3" s="83"/>
      <c r="C3" s="83"/>
      <c r="D3" s="83"/>
      <c r="E3" s="83"/>
      <c r="F3" s="83"/>
      <c r="G3" s="83"/>
      <c r="H3" s="83"/>
      <c r="I3" s="84"/>
      <c r="J3" s="1"/>
      <c r="M3" s="1"/>
    </row>
    <row r="4" spans="1:13" ht="16.5" thickBot="1" x14ac:dyDescent="0.25">
      <c r="A4" s="89"/>
      <c r="B4" s="90"/>
      <c r="C4" s="90"/>
      <c r="D4" s="90"/>
      <c r="E4" s="90"/>
      <c r="F4" s="90"/>
      <c r="G4" s="90"/>
      <c r="H4" s="90"/>
      <c r="I4" s="91"/>
      <c r="J4" s="1"/>
      <c r="M4" s="1"/>
    </row>
    <row r="5" spans="1:13" x14ac:dyDescent="0.2">
      <c r="A5" s="106" t="s">
        <v>35</v>
      </c>
      <c r="B5" s="93"/>
      <c r="C5" s="20"/>
      <c r="D5" s="105" t="s">
        <v>0</v>
      </c>
      <c r="E5" s="92"/>
      <c r="F5" s="95" t="s">
        <v>36</v>
      </c>
      <c r="G5" s="94"/>
      <c r="H5" s="95" t="s">
        <v>66</v>
      </c>
      <c r="I5" s="96"/>
      <c r="J5" s="1"/>
    </row>
    <row r="6" spans="1:13" ht="25.5" x14ac:dyDescent="0.2">
      <c r="A6" s="107" t="s">
        <v>8</v>
      </c>
      <c r="B6" s="62"/>
      <c r="C6" s="23"/>
      <c r="D6" s="23"/>
      <c r="E6" s="23"/>
      <c r="F6" s="98" t="s">
        <v>23</v>
      </c>
      <c r="G6" s="97"/>
      <c r="H6" s="98" t="s">
        <v>7</v>
      </c>
      <c r="I6" s="99"/>
      <c r="J6" s="1"/>
    </row>
    <row r="7" spans="1:13" ht="12.75" customHeight="1" thickBot="1" x14ac:dyDescent="0.25">
      <c r="A7" s="100"/>
      <c r="B7" s="101"/>
      <c r="C7" s="102"/>
      <c r="D7" s="26"/>
      <c r="E7" s="26"/>
      <c r="F7" s="102"/>
      <c r="G7" s="101"/>
      <c r="H7" s="103"/>
      <c r="I7" s="104"/>
      <c r="J7" s="1"/>
    </row>
    <row r="8" spans="1:13" ht="12.75" customHeight="1" x14ac:dyDescent="0.2">
      <c r="A8" s="75" t="s">
        <v>1</v>
      </c>
      <c r="B8" s="77" t="s">
        <v>1</v>
      </c>
      <c r="C8" s="79" t="s">
        <v>1</v>
      </c>
      <c r="D8" s="79"/>
      <c r="E8" s="80"/>
      <c r="F8" s="76" t="s">
        <v>1</v>
      </c>
      <c r="G8" s="77" t="s">
        <v>1</v>
      </c>
      <c r="H8" s="78" t="s">
        <v>1</v>
      </c>
      <c r="I8" s="81" t="s">
        <v>1</v>
      </c>
      <c r="J8" s="1"/>
    </row>
    <row r="9" spans="1:13" ht="12.75" customHeight="1" x14ac:dyDescent="0.2">
      <c r="A9" s="21"/>
      <c r="B9" s="27"/>
      <c r="C9" s="22"/>
      <c r="D9" s="31" t="s">
        <v>1</v>
      </c>
      <c r="E9" s="23"/>
      <c r="F9" s="29"/>
      <c r="G9" s="27"/>
      <c r="H9" s="24"/>
      <c r="I9" s="30"/>
      <c r="J9" s="1"/>
    </row>
    <row r="10" spans="1:13" ht="12.75" customHeight="1" x14ac:dyDescent="0.2">
      <c r="A10" s="32"/>
      <c r="B10" s="33"/>
      <c r="C10" s="22"/>
      <c r="D10" s="28" t="s">
        <v>2</v>
      </c>
      <c r="E10" s="23" t="s">
        <v>1</v>
      </c>
      <c r="F10" s="34"/>
      <c r="G10" s="33"/>
      <c r="H10" s="35"/>
      <c r="I10" s="36"/>
      <c r="J10" s="1"/>
    </row>
    <row r="11" spans="1:13" ht="12.75" customHeight="1" x14ac:dyDescent="0.2">
      <c r="A11" s="37">
        <f>+[1]HRAPG1!A10</f>
        <v>1801</v>
      </c>
      <c r="B11" s="33"/>
      <c r="C11" s="22">
        <v>1</v>
      </c>
      <c r="D11" s="22" t="s">
        <v>3</v>
      </c>
      <c r="E11" s="38"/>
      <c r="F11" s="39">
        <f>+[1]HRAPG1!F10</f>
        <v>1796</v>
      </c>
      <c r="G11" s="33"/>
      <c r="H11" s="35">
        <f>+[1]HRAPG1!J10</f>
        <v>1793</v>
      </c>
      <c r="I11" s="36"/>
      <c r="J11" s="1"/>
    </row>
    <row r="12" spans="1:13" ht="12.75" customHeight="1" x14ac:dyDescent="0.2">
      <c r="A12" s="37">
        <f>+[1]HRAPG1!A11</f>
        <v>4</v>
      </c>
      <c r="B12" s="33"/>
      <c r="C12" s="22">
        <v>2</v>
      </c>
      <c r="D12" s="22" t="s">
        <v>24</v>
      </c>
      <c r="E12" s="38"/>
      <c r="F12" s="39">
        <f>+[1]HRAPG1!F11</f>
        <v>10</v>
      </c>
      <c r="G12" s="33"/>
      <c r="H12" s="35">
        <f>+[1]HRAPG1!J11</f>
        <v>10</v>
      </c>
      <c r="I12" s="36"/>
      <c r="J12" s="1"/>
    </row>
    <row r="13" spans="1:13" ht="12.75" customHeight="1" x14ac:dyDescent="0.2">
      <c r="A13" s="37">
        <f>+[1]HRAPG1!A12</f>
        <v>5</v>
      </c>
      <c r="B13" s="33"/>
      <c r="C13" s="22">
        <v>3</v>
      </c>
      <c r="D13" s="22" t="s">
        <v>30</v>
      </c>
      <c r="E13" s="23"/>
      <c r="F13" s="39">
        <f>+[1]HRAPG1!F12</f>
        <v>5</v>
      </c>
      <c r="G13" s="33"/>
      <c r="H13" s="35">
        <f>+[1]HRAPG1!J12</f>
        <v>5</v>
      </c>
      <c r="I13" s="36"/>
      <c r="J13" s="1"/>
    </row>
    <row r="14" spans="1:13" ht="12.75" customHeight="1" x14ac:dyDescent="0.2">
      <c r="A14" s="41"/>
      <c r="B14" s="42">
        <f>+A11-A12+A13</f>
        <v>1802</v>
      </c>
      <c r="C14" s="22">
        <v>4</v>
      </c>
      <c r="D14" s="28" t="s">
        <v>4</v>
      </c>
      <c r="E14" s="23"/>
      <c r="F14" s="43"/>
      <c r="G14" s="42">
        <f>+F11-F12+F13</f>
        <v>1791</v>
      </c>
      <c r="H14" s="44"/>
      <c r="I14" s="45">
        <f>+H11-H12+H13</f>
        <v>1788</v>
      </c>
      <c r="J14" s="1"/>
    </row>
    <row r="15" spans="1:13" ht="12.75" customHeight="1" x14ac:dyDescent="0.2">
      <c r="A15" s="46"/>
      <c r="B15" s="42">
        <f>SUM(A11+B14)/2</f>
        <v>1801.5</v>
      </c>
      <c r="C15" s="22">
        <v>5</v>
      </c>
      <c r="D15" s="28" t="s">
        <v>5</v>
      </c>
      <c r="E15" s="23"/>
      <c r="F15" s="47"/>
      <c r="G15" s="42">
        <f>SUM(F11+G14)/2</f>
        <v>1793.5</v>
      </c>
      <c r="H15" s="48"/>
      <c r="I15" s="45">
        <f>SUM(H11+I14)/2</f>
        <v>1790.5</v>
      </c>
      <c r="J15" s="1"/>
    </row>
    <row r="16" spans="1:13" ht="12.75" customHeight="1" x14ac:dyDescent="0.2">
      <c r="A16" s="49"/>
      <c r="B16" s="50"/>
      <c r="C16" s="51"/>
      <c r="D16" s="51"/>
      <c r="E16" s="52"/>
      <c r="F16" s="53"/>
      <c r="G16" s="50"/>
      <c r="H16" s="54"/>
      <c r="I16" s="55"/>
      <c r="J16" s="1"/>
    </row>
    <row r="17" spans="1:10" ht="12.75" customHeight="1" x14ac:dyDescent="0.2">
      <c r="A17" s="21"/>
      <c r="B17" s="27" t="s">
        <v>6</v>
      </c>
      <c r="C17" s="28" t="s">
        <v>1</v>
      </c>
      <c r="D17" s="56" t="s">
        <v>1</v>
      </c>
      <c r="E17" s="23"/>
      <c r="F17" s="29"/>
      <c r="G17" s="27" t="s">
        <v>6</v>
      </c>
      <c r="H17" s="24"/>
      <c r="I17" s="30" t="s">
        <v>6</v>
      </c>
      <c r="J17" s="1"/>
    </row>
    <row r="18" spans="1:10" ht="12.75" customHeight="1" x14ac:dyDescent="0.2">
      <c r="A18" s="32"/>
      <c r="B18" s="42"/>
      <c r="C18" s="28"/>
      <c r="D18" s="28"/>
      <c r="E18" s="57"/>
      <c r="F18" s="34"/>
      <c r="G18" s="42"/>
      <c r="H18" s="35"/>
      <c r="I18" s="45"/>
      <c r="J18" s="1"/>
    </row>
    <row r="19" spans="1:10" ht="12.75" customHeight="1" x14ac:dyDescent="0.2">
      <c r="A19" s="32"/>
      <c r="B19" s="42"/>
      <c r="C19" s="28"/>
      <c r="D19" s="28" t="s">
        <v>9</v>
      </c>
      <c r="E19" s="58"/>
      <c r="F19" s="34"/>
      <c r="G19" s="42"/>
      <c r="H19" s="35"/>
      <c r="I19" s="45"/>
      <c r="J19" s="1"/>
    </row>
    <row r="20" spans="1:10" ht="12.75" customHeight="1" x14ac:dyDescent="0.2">
      <c r="A20" s="32"/>
      <c r="B20" s="42"/>
      <c r="C20" s="28"/>
      <c r="D20" s="28"/>
      <c r="E20" s="58"/>
      <c r="F20" s="34"/>
      <c r="G20" s="42"/>
      <c r="H20" s="35"/>
      <c r="I20" s="45"/>
      <c r="J20" s="1"/>
    </row>
    <row r="21" spans="1:10" ht="12.75" customHeight="1" x14ac:dyDescent="0.2">
      <c r="A21" s="32"/>
      <c r="B21" s="42"/>
      <c r="C21" s="22"/>
      <c r="D21" s="28" t="s">
        <v>10</v>
      </c>
      <c r="E21" s="38"/>
      <c r="F21" s="34"/>
      <c r="G21" s="42"/>
      <c r="H21" s="35"/>
      <c r="I21" s="45"/>
      <c r="J21" s="1"/>
    </row>
    <row r="22" spans="1:10" ht="12.75" customHeight="1" x14ac:dyDescent="0.2">
      <c r="A22" s="32"/>
      <c r="B22" s="42"/>
      <c r="C22" s="22"/>
      <c r="D22" s="22"/>
      <c r="E22" s="38"/>
      <c r="F22" s="34"/>
      <c r="G22" s="42"/>
      <c r="H22" s="35"/>
      <c r="I22" s="45"/>
      <c r="J22" s="1"/>
    </row>
    <row r="23" spans="1:10" ht="12.75" customHeight="1" x14ac:dyDescent="0.2">
      <c r="A23" s="32"/>
      <c r="B23" s="33">
        <f>+HRAPG2!B17</f>
        <v>1284971</v>
      </c>
      <c r="C23" s="22">
        <v>6</v>
      </c>
      <c r="D23" s="22" t="s">
        <v>11</v>
      </c>
      <c r="E23" s="38"/>
      <c r="F23" s="22"/>
      <c r="G23" s="33">
        <f>+HRAPG2!F17</f>
        <v>1470010</v>
      </c>
      <c r="H23" s="48"/>
      <c r="I23" s="82">
        <f>+HRAPG2!H17</f>
        <v>1386960</v>
      </c>
      <c r="J23" s="1"/>
    </row>
    <row r="24" spans="1:10" ht="12.75" customHeight="1" x14ac:dyDescent="0.2">
      <c r="A24" s="32"/>
      <c r="B24" s="33"/>
      <c r="C24" s="22"/>
      <c r="D24" s="22"/>
      <c r="E24" s="38"/>
      <c r="F24" s="22"/>
      <c r="G24" s="33"/>
      <c r="H24" s="48"/>
      <c r="I24" s="82"/>
      <c r="J24" s="1"/>
    </row>
    <row r="25" spans="1:10" ht="12.75" customHeight="1" x14ac:dyDescent="0.2">
      <c r="A25" s="32"/>
      <c r="B25" s="33">
        <f>+HRAPG2!B26</f>
        <v>620640</v>
      </c>
      <c r="C25" s="22">
        <v>7</v>
      </c>
      <c r="D25" s="22" t="s">
        <v>12</v>
      </c>
      <c r="E25" s="57"/>
      <c r="F25" s="22"/>
      <c r="G25" s="33">
        <f>+HRAPG2!F26</f>
        <v>892680</v>
      </c>
      <c r="H25" s="48" t="s">
        <v>1</v>
      </c>
      <c r="I25" s="82">
        <f>+HRAPG2!H26</f>
        <v>923460</v>
      </c>
      <c r="J25" s="1"/>
    </row>
    <row r="26" spans="1:10" ht="12.75" customHeight="1" x14ac:dyDescent="0.2">
      <c r="A26" s="32"/>
      <c r="B26" s="33"/>
      <c r="C26" s="22"/>
      <c r="D26" s="22"/>
      <c r="E26" s="57"/>
      <c r="F26" s="22"/>
      <c r="G26" s="33"/>
      <c r="H26" s="48"/>
      <c r="I26" s="82"/>
      <c r="J26" s="1"/>
    </row>
    <row r="27" spans="1:10" ht="12.75" customHeight="1" x14ac:dyDescent="0.2">
      <c r="A27" s="32"/>
      <c r="B27" s="33">
        <f>+HRAPG2!B34</f>
        <v>2765272</v>
      </c>
      <c r="C27" s="22">
        <v>8</v>
      </c>
      <c r="D27" s="22" t="s">
        <v>13</v>
      </c>
      <c r="E27" s="57"/>
      <c r="F27" s="22"/>
      <c r="G27" s="33">
        <f>+HRAPG2!F34</f>
        <v>3612040</v>
      </c>
      <c r="H27" s="48"/>
      <c r="I27" s="82">
        <f>+HRAPG2!H34</f>
        <v>3196420</v>
      </c>
      <c r="J27" s="1"/>
    </row>
    <row r="28" spans="1:10" ht="12.75" customHeight="1" x14ac:dyDescent="0.2">
      <c r="A28" s="32"/>
      <c r="B28" s="33"/>
      <c r="C28" s="22"/>
      <c r="D28" s="22"/>
      <c r="E28" s="57"/>
      <c r="F28" s="22"/>
      <c r="G28" s="33"/>
      <c r="H28" s="48"/>
      <c r="I28" s="82"/>
      <c r="J28" s="1"/>
    </row>
    <row r="29" spans="1:10" ht="12.75" customHeight="1" x14ac:dyDescent="0.2">
      <c r="A29" s="32"/>
      <c r="B29" s="33">
        <f>+HRAPG2!B38</f>
        <v>-12773</v>
      </c>
      <c r="C29" s="22">
        <v>9</v>
      </c>
      <c r="D29" s="22" t="s">
        <v>22</v>
      </c>
      <c r="E29" s="57"/>
      <c r="F29" s="22"/>
      <c r="G29" s="33">
        <f>+HRAPG2!F38</f>
        <v>100000</v>
      </c>
      <c r="H29" s="48"/>
      <c r="I29" s="82">
        <f>+HRAPG2!H38</f>
        <v>100000</v>
      </c>
      <c r="J29" s="1"/>
    </row>
    <row r="30" spans="1:10" ht="12.75" customHeight="1" x14ac:dyDescent="0.2">
      <c r="A30" s="32"/>
      <c r="B30" s="33"/>
      <c r="C30" s="22"/>
      <c r="D30" s="22"/>
      <c r="E30" s="57"/>
      <c r="F30" s="22"/>
      <c r="G30" s="33"/>
      <c r="H30" s="48"/>
      <c r="I30" s="82"/>
      <c r="J30" s="1"/>
    </row>
    <row r="31" spans="1:10" ht="12.75" customHeight="1" x14ac:dyDescent="0.2">
      <c r="A31" s="32"/>
      <c r="B31" s="33">
        <f>+HRAPG2!B40+HRAPG2!B75</f>
        <v>1196730</v>
      </c>
      <c r="C31" s="22">
        <v>10</v>
      </c>
      <c r="D31" s="22" t="s">
        <v>14</v>
      </c>
      <c r="E31" s="38"/>
      <c r="F31" s="22"/>
      <c r="G31" s="33">
        <f>+HRAPG2!F40+HRAPG2!F75</f>
        <v>1215930</v>
      </c>
      <c r="H31" s="59"/>
      <c r="I31" s="82">
        <f>+HRAPG2!H40+HRAPG2!H75</f>
        <v>1215930</v>
      </c>
      <c r="J31" s="1"/>
    </row>
    <row r="32" spans="1:10" ht="12.75" customHeight="1" x14ac:dyDescent="0.2">
      <c r="A32" s="32"/>
      <c r="B32" s="33"/>
      <c r="C32" s="22"/>
      <c r="D32" s="22"/>
      <c r="E32" s="38"/>
      <c r="F32" s="22"/>
      <c r="G32" s="33"/>
      <c r="H32" s="35"/>
      <c r="I32" s="82"/>
      <c r="J32" s="1"/>
    </row>
    <row r="33" spans="1:10" ht="12.75" customHeight="1" x14ac:dyDescent="0.2">
      <c r="A33" s="32"/>
      <c r="B33" s="33">
        <f>+HRAPG2!B36</f>
        <v>1405334</v>
      </c>
      <c r="C33" s="22">
        <v>11</v>
      </c>
      <c r="D33" s="22" t="s">
        <v>29</v>
      </c>
      <c r="E33" s="38"/>
      <c r="F33" s="22"/>
      <c r="G33" s="33">
        <f>+HRAPG2!F36</f>
        <v>1454400</v>
      </c>
      <c r="H33" s="35"/>
      <c r="I33" s="82">
        <f>+HRAPG2!H36</f>
        <v>1514370</v>
      </c>
      <c r="J33" s="1"/>
    </row>
    <row r="34" spans="1:10" ht="12.75" customHeight="1" x14ac:dyDescent="0.2">
      <c r="A34" s="32"/>
      <c r="B34" s="33"/>
      <c r="C34" s="22"/>
      <c r="D34" s="22"/>
      <c r="E34" s="38"/>
      <c r="F34" s="22"/>
      <c r="G34" s="33"/>
      <c r="H34" s="35"/>
      <c r="I34" s="82"/>
      <c r="J34" s="1"/>
    </row>
    <row r="35" spans="1:10" ht="12.75" customHeight="1" x14ac:dyDescent="0.2">
      <c r="A35" s="32"/>
      <c r="B35" s="33">
        <f>+HRAPG2!B81</f>
        <v>1081886</v>
      </c>
      <c r="C35" s="22">
        <v>12</v>
      </c>
      <c r="D35" s="22" t="s">
        <v>32</v>
      </c>
      <c r="E35" s="38"/>
      <c r="F35" s="22"/>
      <c r="G35" s="33">
        <f>+HRAPG2!F81</f>
        <v>-1051170</v>
      </c>
      <c r="H35" s="35"/>
      <c r="I35" s="82">
        <f>+HRAPG2!H81</f>
        <v>-350080</v>
      </c>
      <c r="J35" s="1"/>
    </row>
    <row r="36" spans="1:10" ht="12.75" customHeight="1" x14ac:dyDescent="0.2">
      <c r="A36" s="32"/>
      <c r="B36" s="33"/>
      <c r="C36" s="22"/>
      <c r="D36" s="22"/>
      <c r="E36" s="38"/>
      <c r="F36" s="22"/>
      <c r="G36" s="33"/>
      <c r="H36" s="35"/>
      <c r="I36" s="82"/>
      <c r="J36" s="1"/>
    </row>
    <row r="37" spans="1:10" ht="12.75" customHeight="1" x14ac:dyDescent="0.2">
      <c r="A37" s="32"/>
      <c r="B37" s="33">
        <f>+HRAPG2!B80</f>
        <v>328996</v>
      </c>
      <c r="C37" s="22">
        <v>13</v>
      </c>
      <c r="D37" s="22" t="s">
        <v>28</v>
      </c>
      <c r="E37" s="38"/>
      <c r="F37" s="22"/>
      <c r="G37" s="33">
        <f>+HRAPG2!F80</f>
        <v>269600</v>
      </c>
      <c r="H37" s="35"/>
      <c r="I37" s="82">
        <f>+HRAPG2!H80</f>
        <v>262670</v>
      </c>
      <c r="J37" s="1"/>
    </row>
    <row r="38" spans="1:10" ht="12.75" hidden="1" customHeight="1" x14ac:dyDescent="0.2">
      <c r="A38" s="32"/>
      <c r="B38" s="33"/>
      <c r="C38" s="22"/>
      <c r="D38" s="22"/>
      <c r="E38" s="38"/>
      <c r="F38" s="22"/>
      <c r="G38" s="33"/>
      <c r="H38" s="35"/>
      <c r="I38" s="36"/>
      <c r="J38" s="1"/>
    </row>
    <row r="39" spans="1:10" ht="12.75" hidden="1" customHeight="1" x14ac:dyDescent="0.2">
      <c r="A39" s="32"/>
      <c r="B39" s="33">
        <f>+[2]HRAPG2!$B$44</f>
        <v>0</v>
      </c>
      <c r="C39" s="22">
        <v>14</v>
      </c>
      <c r="D39" s="22" t="str">
        <f>+[2]HRAPG2!$D$44</f>
        <v>Determination on high value sales</v>
      </c>
      <c r="E39" s="38"/>
      <c r="F39" s="22"/>
      <c r="G39" s="33">
        <f>+[2]HRAPG2!$G$44</f>
        <v>0</v>
      </c>
      <c r="H39" s="35"/>
      <c r="I39" s="36">
        <f>+[2]HRAPG2!$K$44</f>
        <v>0</v>
      </c>
      <c r="J39" s="1"/>
    </row>
    <row r="40" spans="1:10" ht="12.75" customHeight="1" x14ac:dyDescent="0.2">
      <c r="A40" s="32"/>
      <c r="B40" s="33"/>
      <c r="C40" s="22"/>
      <c r="D40" s="22"/>
      <c r="E40" s="38"/>
      <c r="F40" s="22"/>
      <c r="G40" s="33"/>
      <c r="H40" s="35"/>
      <c r="I40" s="36"/>
      <c r="J40" s="1"/>
    </row>
    <row r="41" spans="1:10" ht="12.75" customHeight="1" x14ac:dyDescent="0.2">
      <c r="A41" s="32"/>
      <c r="B41" s="60">
        <f>SUM(B23:B40)</f>
        <v>8671056</v>
      </c>
      <c r="C41" s="22">
        <v>14</v>
      </c>
      <c r="D41" s="28" t="s">
        <v>15</v>
      </c>
      <c r="E41" s="38"/>
      <c r="F41" s="22"/>
      <c r="G41" s="60">
        <f>SUM(G23:G40)</f>
        <v>7963490</v>
      </c>
      <c r="H41" s="35"/>
      <c r="I41" s="61">
        <f>SUM(I23:I40)</f>
        <v>8249730</v>
      </c>
      <c r="J41" s="1"/>
    </row>
    <row r="42" spans="1:10" ht="12.75" customHeight="1" x14ac:dyDescent="0.2">
      <c r="A42" s="32"/>
      <c r="B42" s="42"/>
      <c r="C42" s="22"/>
      <c r="D42" s="28"/>
      <c r="E42" s="38"/>
      <c r="F42" s="22"/>
      <c r="G42" s="42"/>
      <c r="H42" s="35"/>
      <c r="I42" s="45"/>
      <c r="J42" s="1"/>
    </row>
    <row r="43" spans="1:10" ht="12.75" customHeight="1" x14ac:dyDescent="0.2">
      <c r="A43" s="37"/>
      <c r="B43" s="42"/>
      <c r="C43" s="22"/>
      <c r="D43" s="22"/>
      <c r="E43" s="62"/>
      <c r="F43" s="22"/>
      <c r="G43" s="42"/>
      <c r="H43" s="40"/>
      <c r="I43" s="45"/>
    </row>
    <row r="44" spans="1:10" ht="12.75" customHeight="1" x14ac:dyDescent="0.2">
      <c r="A44" s="37"/>
      <c r="B44" s="42"/>
      <c r="C44" s="22"/>
      <c r="D44" s="28" t="s">
        <v>16</v>
      </c>
      <c r="E44" s="62"/>
      <c r="F44" s="22"/>
      <c r="G44" s="42"/>
      <c r="H44" s="40"/>
      <c r="I44" s="45"/>
    </row>
    <row r="45" spans="1:10" ht="12.75" customHeight="1" x14ac:dyDescent="0.2">
      <c r="A45" s="37"/>
      <c r="B45" s="42"/>
      <c r="C45" s="22"/>
      <c r="D45" s="28"/>
      <c r="E45" s="62"/>
      <c r="F45" s="22"/>
      <c r="G45" s="42"/>
      <c r="H45" s="40"/>
      <c r="I45" s="45"/>
    </row>
    <row r="46" spans="1:10" ht="12.75" customHeight="1" x14ac:dyDescent="0.2">
      <c r="A46" s="37"/>
      <c r="B46" s="33">
        <f>+HRAPG2!B64</f>
        <v>6938950</v>
      </c>
      <c r="C46" s="22">
        <v>15</v>
      </c>
      <c r="D46" s="22" t="s">
        <v>17</v>
      </c>
      <c r="E46" s="62"/>
      <c r="F46" s="22"/>
      <c r="G46" s="33">
        <f>+HRAPG2!F64</f>
        <v>7102580</v>
      </c>
      <c r="H46" s="40"/>
      <c r="I46" s="36">
        <f>+HRAPG2!H64</f>
        <v>7381680</v>
      </c>
    </row>
    <row r="47" spans="1:10" ht="12.75" customHeight="1" x14ac:dyDescent="0.2">
      <c r="A47" s="37"/>
      <c r="B47" s="33"/>
      <c r="C47" s="22"/>
      <c r="D47" s="28"/>
      <c r="E47" s="62"/>
      <c r="F47" s="22"/>
      <c r="G47" s="33"/>
      <c r="H47" s="40"/>
      <c r="I47" s="36"/>
    </row>
    <row r="48" spans="1:10" ht="12.75" customHeight="1" x14ac:dyDescent="0.2">
      <c r="A48" s="37"/>
      <c r="B48" s="33">
        <f>+HRAPG2!B65+HRAPG2!B66+HRAPG2!B67+HRAPG2!B68-HRAPG2!B76</f>
        <v>761246</v>
      </c>
      <c r="C48" s="22">
        <v>16</v>
      </c>
      <c r="D48" s="22" t="s">
        <v>27</v>
      </c>
      <c r="E48" s="62"/>
      <c r="F48" s="22"/>
      <c r="G48" s="33">
        <f>+HRAPG2!F65+HRAPG2!F66+HRAPG2!F67+HRAPG2!F68-HRAPG2!F76</f>
        <v>860910</v>
      </c>
      <c r="H48" s="40"/>
      <c r="I48" s="36">
        <f>+HRAPG2!H65+HRAPG2!H66+HRAPG2!H67+HRAPG2!H68-HRAPG2!H76</f>
        <v>868050</v>
      </c>
    </row>
    <row r="49" spans="1:9" ht="12.75" customHeight="1" x14ac:dyDescent="0.2">
      <c r="A49" s="37"/>
      <c r="B49" s="33"/>
      <c r="C49" s="22"/>
      <c r="D49" s="22"/>
      <c r="E49" s="62"/>
      <c r="F49" s="22"/>
      <c r="G49" s="33"/>
      <c r="H49" s="40"/>
      <c r="I49" s="36"/>
    </row>
    <row r="50" spans="1:9" ht="12.75" customHeight="1" x14ac:dyDescent="0.2">
      <c r="A50" s="37"/>
      <c r="B50" s="33"/>
      <c r="C50" s="22"/>
      <c r="D50" s="28"/>
      <c r="E50" s="62"/>
      <c r="F50" s="22"/>
      <c r="G50" s="33"/>
      <c r="H50" s="40"/>
      <c r="I50" s="36"/>
    </row>
    <row r="51" spans="1:9" ht="12.75" customHeight="1" x14ac:dyDescent="0.2">
      <c r="A51" s="37"/>
      <c r="B51" s="60">
        <f>SUM(B46:B49)</f>
        <v>7700196</v>
      </c>
      <c r="C51" s="22">
        <v>17</v>
      </c>
      <c r="D51" s="28" t="s">
        <v>18</v>
      </c>
      <c r="E51" s="62"/>
      <c r="F51" s="22"/>
      <c r="G51" s="60">
        <f>SUM(G46:G49)</f>
        <v>7963490</v>
      </c>
      <c r="H51" s="40"/>
      <c r="I51" s="61">
        <f>SUM(I46:I49)</f>
        <v>8249730</v>
      </c>
    </row>
    <row r="52" spans="1:9" ht="12.75" customHeight="1" x14ac:dyDescent="0.2">
      <c r="A52" s="37"/>
      <c r="B52" s="33"/>
      <c r="C52" s="22"/>
      <c r="D52" s="28"/>
      <c r="E52" s="62"/>
      <c r="F52" s="22"/>
      <c r="G52" s="33"/>
      <c r="H52" s="40"/>
      <c r="I52" s="36"/>
    </row>
    <row r="53" spans="1:9" ht="12.75" customHeight="1" x14ac:dyDescent="0.2">
      <c r="A53" s="37"/>
      <c r="B53" s="63">
        <f>SUM(B41-B51)</f>
        <v>970860</v>
      </c>
      <c r="C53" s="34">
        <v>18</v>
      </c>
      <c r="D53" s="28" t="s">
        <v>19</v>
      </c>
      <c r="E53" s="62"/>
      <c r="F53" s="22"/>
      <c r="G53" s="63">
        <f>SUM(G41-G51)</f>
        <v>0</v>
      </c>
      <c r="H53" s="40"/>
      <c r="I53" s="64">
        <f>SUM(I41-I51)</f>
        <v>0</v>
      </c>
    </row>
    <row r="54" spans="1:9" ht="12.75" customHeight="1" x14ac:dyDescent="0.2">
      <c r="A54" s="37"/>
      <c r="B54" s="42"/>
      <c r="C54" s="22"/>
      <c r="D54" s="28"/>
      <c r="E54" s="62"/>
      <c r="F54" s="22"/>
      <c r="G54" s="42"/>
      <c r="H54" s="40"/>
      <c r="I54" s="45"/>
    </row>
    <row r="55" spans="1:9" ht="12.75" customHeight="1" x14ac:dyDescent="0.2">
      <c r="A55" s="37"/>
      <c r="B55" s="42"/>
      <c r="C55" s="22"/>
      <c r="D55" s="28"/>
      <c r="E55" s="62"/>
      <c r="F55" s="22"/>
      <c r="G55" s="42"/>
      <c r="H55" s="40"/>
      <c r="I55" s="45"/>
    </row>
    <row r="56" spans="1:9" ht="12.75" customHeight="1" x14ac:dyDescent="0.2">
      <c r="A56" s="37"/>
      <c r="B56" s="42"/>
      <c r="C56" s="22"/>
      <c r="D56" s="28"/>
      <c r="E56" s="62"/>
      <c r="F56" s="22"/>
      <c r="G56" s="42"/>
      <c r="H56" s="40"/>
      <c r="I56" s="45"/>
    </row>
    <row r="57" spans="1:9" ht="12.75" customHeight="1" x14ac:dyDescent="0.2">
      <c r="A57" s="37"/>
      <c r="B57" s="42"/>
      <c r="C57" s="22"/>
      <c r="D57" s="28" t="s">
        <v>20</v>
      </c>
      <c r="E57" s="62"/>
      <c r="F57" s="22"/>
      <c r="G57" s="42"/>
      <c r="H57" s="40"/>
      <c r="I57" s="45"/>
    </row>
    <row r="58" spans="1:9" ht="12.75" customHeight="1" x14ac:dyDescent="0.2">
      <c r="A58" s="37"/>
      <c r="B58" s="33">
        <f>+HRAPG2!B86</f>
        <v>1720860</v>
      </c>
      <c r="C58" s="22">
        <v>19</v>
      </c>
      <c r="D58" s="22" t="s">
        <v>21</v>
      </c>
      <c r="E58" s="62"/>
      <c r="F58" s="22"/>
      <c r="G58" s="33">
        <f>+HRAPG2!F86</f>
        <v>750000</v>
      </c>
      <c r="H58" s="40"/>
      <c r="I58" s="36">
        <f>+[3]HRAPG2!$K$73</f>
        <v>750000</v>
      </c>
    </row>
    <row r="59" spans="1:9" ht="12.75" customHeight="1" x14ac:dyDescent="0.2">
      <c r="A59" s="37"/>
      <c r="B59" s="38">
        <f>-B53</f>
        <v>-970860</v>
      </c>
      <c r="C59" s="65">
        <v>20</v>
      </c>
      <c r="D59" s="65" t="s">
        <v>25</v>
      </c>
      <c r="E59" s="62"/>
      <c r="F59" s="22"/>
      <c r="G59" s="38">
        <f>-SUM(G53)</f>
        <v>0</v>
      </c>
      <c r="H59" s="40"/>
      <c r="I59" s="66">
        <f>-SUM(I53)</f>
        <v>0</v>
      </c>
    </row>
    <row r="60" spans="1:9" ht="12.75" customHeight="1" x14ac:dyDescent="0.2">
      <c r="A60" s="37"/>
      <c r="B60" s="67">
        <f>SUM(B58:B59)</f>
        <v>750000</v>
      </c>
      <c r="C60" s="65">
        <v>21</v>
      </c>
      <c r="D60" s="68" t="s">
        <v>26</v>
      </c>
      <c r="E60" s="62"/>
      <c r="F60" s="22"/>
      <c r="G60" s="67">
        <f>SUM(G58:G59)</f>
        <v>750000</v>
      </c>
      <c r="H60" s="40"/>
      <c r="I60" s="69">
        <f>SUM(I58:I59)</f>
        <v>750000</v>
      </c>
    </row>
    <row r="61" spans="1:9" ht="12.75" customHeight="1" x14ac:dyDescent="0.2">
      <c r="A61" s="37"/>
      <c r="B61" s="70"/>
      <c r="C61" s="65"/>
      <c r="D61" s="68"/>
      <c r="E61" s="62"/>
      <c r="F61" s="22"/>
      <c r="G61" s="71"/>
      <c r="H61" s="40"/>
      <c r="I61" s="72"/>
    </row>
    <row r="62" spans="1:9" ht="12.75" customHeight="1" x14ac:dyDescent="0.2">
      <c r="A62" s="37"/>
      <c r="B62" s="73"/>
      <c r="C62" s="65"/>
      <c r="D62" s="65"/>
      <c r="E62" s="62"/>
      <c r="F62" s="39"/>
      <c r="G62" s="73"/>
      <c r="H62" s="40"/>
      <c r="I62" s="25"/>
    </row>
    <row r="63" spans="1:9" ht="12.75" customHeight="1" x14ac:dyDescent="0.2">
      <c r="A63" s="37"/>
      <c r="B63" s="73"/>
      <c r="C63" s="65"/>
      <c r="D63" s="65"/>
      <c r="E63" s="62"/>
      <c r="F63" s="39"/>
      <c r="G63" s="73"/>
      <c r="H63" s="40"/>
      <c r="I63" s="25"/>
    </row>
    <row r="64" spans="1:9" ht="12.75" customHeight="1" x14ac:dyDescent="0.2">
      <c r="A64" s="37"/>
      <c r="B64" s="73"/>
      <c r="C64" s="65"/>
      <c r="D64" s="65"/>
      <c r="E64" s="62"/>
      <c r="F64" s="39"/>
      <c r="G64" s="73"/>
      <c r="H64" s="40"/>
      <c r="I64" s="25"/>
    </row>
    <row r="65" spans="1:9" ht="12.75" customHeight="1" x14ac:dyDescent="0.2">
      <c r="A65" s="37"/>
      <c r="B65" s="73"/>
      <c r="C65" s="65"/>
      <c r="D65" s="65"/>
      <c r="E65" s="62"/>
      <c r="F65" s="39"/>
      <c r="G65" s="73"/>
      <c r="H65" s="40"/>
      <c r="I65" s="25"/>
    </row>
    <row r="66" spans="1:9" ht="12.75" customHeight="1" x14ac:dyDescent="0.2">
      <c r="A66" s="37"/>
      <c r="B66" s="73"/>
      <c r="C66" s="65"/>
      <c r="D66" s="65"/>
      <c r="E66" s="62"/>
      <c r="F66" s="39"/>
      <c r="G66" s="73"/>
      <c r="H66" s="40"/>
      <c r="I66" s="25"/>
    </row>
    <row r="67" spans="1:9" ht="12.75" customHeight="1" x14ac:dyDescent="0.2">
      <c r="A67" s="37"/>
      <c r="B67" s="73"/>
      <c r="C67" s="65"/>
      <c r="D67" s="65"/>
      <c r="E67" s="62"/>
      <c r="F67" s="39"/>
      <c r="G67" s="73"/>
      <c r="H67" s="40"/>
      <c r="I67" s="36"/>
    </row>
    <row r="68" spans="1:9" ht="12.75" customHeight="1" x14ac:dyDescent="0.2">
      <c r="A68" s="37"/>
      <c r="B68" s="73"/>
      <c r="C68" s="65"/>
      <c r="D68" s="65"/>
      <c r="E68" s="62"/>
      <c r="F68" s="39"/>
      <c r="G68" s="73"/>
      <c r="H68" s="40"/>
      <c r="I68" s="25"/>
    </row>
    <row r="69" spans="1:9" ht="12.75" customHeight="1" x14ac:dyDescent="0.2">
      <c r="A69" s="37"/>
      <c r="B69" s="73"/>
      <c r="C69" s="65"/>
      <c r="D69" s="65"/>
      <c r="E69" s="62"/>
      <c r="F69" s="39"/>
      <c r="G69" s="73"/>
      <c r="H69" s="40"/>
      <c r="I69" s="25"/>
    </row>
    <row r="70" spans="1:9" ht="12.75" customHeight="1" x14ac:dyDescent="0.2">
      <c r="A70" s="37"/>
      <c r="B70" s="73"/>
      <c r="C70" s="65"/>
      <c r="D70" s="65"/>
      <c r="E70" s="62"/>
      <c r="F70" s="39"/>
      <c r="G70" s="73"/>
      <c r="H70" s="40"/>
      <c r="I70" s="25"/>
    </row>
    <row r="71" spans="1:9" ht="12.75" customHeight="1" thickBot="1" x14ac:dyDescent="0.25">
      <c r="A71" s="6"/>
      <c r="B71" s="7"/>
      <c r="C71" s="8"/>
      <c r="D71" s="8"/>
      <c r="E71" s="9"/>
      <c r="F71" s="10"/>
      <c r="G71" s="7"/>
      <c r="H71" s="17"/>
      <c r="I71" s="18"/>
    </row>
    <row r="72" spans="1:9" ht="12.75" customHeight="1" x14ac:dyDescent="0.2">
      <c r="A72" s="19"/>
      <c r="B72" s="4"/>
      <c r="C72" s="4"/>
      <c r="D72" s="4"/>
      <c r="E72" s="15"/>
      <c r="F72" s="16"/>
      <c r="G72" s="16"/>
      <c r="H72" s="16"/>
      <c r="I72" s="4"/>
    </row>
    <row r="73" spans="1:9" ht="12.75" customHeight="1" x14ac:dyDescent="0.2">
      <c r="A73" s="4"/>
      <c r="B73" s="4"/>
      <c r="C73" s="4"/>
      <c r="D73" s="4"/>
      <c r="E73" s="11"/>
      <c r="F73" s="4"/>
      <c r="G73" s="4"/>
      <c r="H73" s="4"/>
      <c r="I73" s="4"/>
    </row>
    <row r="74" spans="1:9" ht="12.75" customHeight="1" x14ac:dyDescent="0.2">
      <c r="A74" s="4"/>
      <c r="B74" s="4"/>
      <c r="C74" s="4"/>
      <c r="D74" s="4"/>
      <c r="E74" s="11"/>
      <c r="F74" s="4"/>
      <c r="G74" s="4"/>
      <c r="H74" s="4"/>
      <c r="I74" s="4"/>
    </row>
    <row r="75" spans="1:9" ht="12.75" customHeight="1" x14ac:dyDescent="0.2">
      <c r="A75" s="4"/>
      <c r="B75" s="4"/>
      <c r="C75" s="4"/>
      <c r="D75" s="4"/>
      <c r="E75" s="14"/>
      <c r="F75" s="5"/>
      <c r="G75" s="5"/>
      <c r="H75" s="5"/>
      <c r="I75" s="4"/>
    </row>
    <row r="76" spans="1:9" ht="12.75" customHeight="1" x14ac:dyDescent="0.2">
      <c r="A76" s="4"/>
      <c r="B76" s="4"/>
      <c r="C76" s="4"/>
      <c r="D76" s="4"/>
      <c r="E76" s="14"/>
      <c r="F76" s="5"/>
      <c r="G76" s="5"/>
      <c r="H76" s="5"/>
      <c r="I76" s="4"/>
    </row>
    <row r="77" spans="1:9" ht="12.75" customHeight="1" x14ac:dyDescent="0.2">
      <c r="E77" s="2"/>
    </row>
    <row r="78" spans="1:9" ht="12.75" customHeight="1" x14ac:dyDescent="0.2">
      <c r="E78" s="2"/>
    </row>
    <row r="79" spans="1:9" ht="12.75" customHeight="1" x14ac:dyDescent="0.2">
      <c r="A79" s="4"/>
      <c r="B79" s="4"/>
      <c r="C79" s="4"/>
      <c r="D79" s="4"/>
      <c r="E79" s="11"/>
      <c r="F79" s="4"/>
      <c r="G79" s="4"/>
      <c r="H79" s="4"/>
      <c r="I79" s="4"/>
    </row>
    <row r="80" spans="1:9" ht="12.75" customHeight="1" x14ac:dyDescent="0.2">
      <c r="A80" s="4"/>
      <c r="B80" s="4"/>
      <c r="C80" s="4"/>
      <c r="D80" s="4"/>
      <c r="E80" s="11"/>
      <c r="F80" s="4"/>
      <c r="G80" s="4"/>
      <c r="H80" s="4"/>
      <c r="I80" s="4"/>
    </row>
    <row r="81" spans="1:10" ht="12.75" customHeight="1" x14ac:dyDescent="0.2">
      <c r="A81" s="4"/>
      <c r="B81" s="4"/>
      <c r="C81" s="4"/>
      <c r="D81" s="4"/>
      <c r="E81" s="11"/>
      <c r="F81" s="4"/>
      <c r="G81" s="4"/>
      <c r="H81" s="4"/>
      <c r="I81" s="4"/>
    </row>
    <row r="82" spans="1:10" ht="12.75" customHeight="1" x14ac:dyDescent="0.2">
      <c r="A82" s="4"/>
      <c r="B82" s="4"/>
      <c r="C82" s="4"/>
      <c r="D82" s="4"/>
      <c r="E82" s="11"/>
      <c r="F82" s="4"/>
      <c r="G82" s="4"/>
      <c r="H82" s="4"/>
      <c r="I82" s="4"/>
    </row>
    <row r="83" spans="1:10" ht="12.75" customHeight="1" x14ac:dyDescent="0.2">
      <c r="A83" s="4"/>
      <c r="B83" s="4"/>
      <c r="C83" s="4"/>
      <c r="D83" s="4"/>
      <c r="E83" s="11"/>
      <c r="F83" s="4"/>
      <c r="G83" s="4"/>
      <c r="H83" s="4"/>
      <c r="I83" s="4"/>
    </row>
    <row r="84" spans="1:10" ht="12.75" customHeight="1" x14ac:dyDescent="0.2">
      <c r="A84" s="4"/>
      <c r="B84" s="4"/>
      <c r="C84" s="4"/>
      <c r="D84" s="4"/>
      <c r="E84" s="11"/>
      <c r="F84" s="4"/>
      <c r="G84" s="4"/>
      <c r="H84" s="4"/>
      <c r="I84" s="4"/>
    </row>
    <row r="85" spans="1:10" ht="12.75" customHeight="1" x14ac:dyDescent="0.2">
      <c r="A85" s="4"/>
      <c r="B85" s="4"/>
      <c r="C85" s="4"/>
      <c r="D85" s="4"/>
      <c r="E85" s="11"/>
      <c r="F85" s="4"/>
      <c r="G85" s="4"/>
      <c r="H85" s="4"/>
      <c r="I85" s="4"/>
    </row>
    <row r="86" spans="1:10" ht="12.75" customHeight="1" x14ac:dyDescent="0.2">
      <c r="A86" s="4"/>
      <c r="B86" s="4"/>
      <c r="C86" s="4"/>
      <c r="D86" s="4"/>
      <c r="E86" s="11"/>
      <c r="F86" s="4"/>
      <c r="G86" s="4"/>
      <c r="H86" s="4"/>
      <c r="I86" s="4"/>
    </row>
    <row r="87" spans="1:10" ht="12.75" customHeight="1" x14ac:dyDescent="0.2">
      <c r="A87" s="4"/>
      <c r="B87" s="4"/>
      <c r="C87" s="4"/>
      <c r="D87" s="4"/>
      <c r="E87" s="11"/>
      <c r="F87" s="4"/>
      <c r="G87" s="4"/>
      <c r="H87" s="4"/>
      <c r="I87" s="4"/>
      <c r="J87" s="1"/>
    </row>
    <row r="88" spans="1:10" ht="12.75" customHeight="1" x14ac:dyDescent="0.2">
      <c r="A88" s="4"/>
      <c r="B88" s="4"/>
      <c r="C88" s="4"/>
      <c r="D88" s="4"/>
      <c r="E88" s="11"/>
      <c r="F88" s="4"/>
      <c r="G88" s="4"/>
      <c r="H88" s="4"/>
      <c r="I88" s="4"/>
      <c r="J88" s="1"/>
    </row>
    <row r="89" spans="1:10" ht="12.75" customHeight="1" x14ac:dyDescent="0.2">
      <c r="A89" s="4"/>
      <c r="B89" s="4"/>
      <c r="C89" s="4"/>
      <c r="D89" s="4"/>
      <c r="E89" s="11"/>
      <c r="F89" s="4"/>
      <c r="G89" s="4"/>
      <c r="H89" s="4"/>
      <c r="I89" s="4"/>
      <c r="J89" s="1"/>
    </row>
    <row r="90" spans="1:10" ht="12.75" customHeight="1" x14ac:dyDescent="0.2">
      <c r="A90" s="4"/>
      <c r="B90" s="4"/>
      <c r="C90" s="4"/>
      <c r="D90" s="4"/>
      <c r="E90" s="11"/>
      <c r="F90" s="4"/>
      <c r="G90" s="4"/>
      <c r="H90" s="4"/>
      <c r="I90" s="4"/>
      <c r="J90" s="1"/>
    </row>
    <row r="91" spans="1:10" ht="12.75" customHeight="1" x14ac:dyDescent="0.2">
      <c r="A91" s="4"/>
      <c r="B91" s="4"/>
      <c r="C91" s="4"/>
      <c r="D91" s="4"/>
      <c r="E91" s="11"/>
      <c r="F91" s="4"/>
      <c r="G91" s="4"/>
      <c r="H91" s="4"/>
      <c r="I91" s="4"/>
      <c r="J91" s="1"/>
    </row>
    <row r="92" spans="1:10" ht="12.75" customHeight="1" x14ac:dyDescent="0.2">
      <c r="A92" s="4"/>
      <c r="B92" s="4"/>
      <c r="C92" s="4"/>
      <c r="D92" s="4"/>
      <c r="E92" s="11"/>
      <c r="F92" s="4"/>
      <c r="G92" s="4"/>
      <c r="H92" s="4"/>
      <c r="I92" s="4"/>
      <c r="J92" s="1"/>
    </row>
    <row r="93" spans="1:10" ht="12.75" customHeight="1" x14ac:dyDescent="0.2">
      <c r="A93" s="4"/>
      <c r="B93" s="4"/>
      <c r="C93" s="4"/>
      <c r="D93" s="4"/>
      <c r="E93" s="11"/>
      <c r="F93" s="4"/>
      <c r="G93" s="4"/>
      <c r="H93" s="4"/>
      <c r="I93" s="4"/>
      <c r="J93" s="1"/>
    </row>
    <row r="94" spans="1:10" ht="12.75" customHeight="1" x14ac:dyDescent="0.2">
      <c r="A94" s="4"/>
      <c r="B94" s="4"/>
      <c r="C94" s="4"/>
      <c r="D94" s="4"/>
      <c r="E94" s="11"/>
      <c r="F94" s="4"/>
      <c r="G94" s="4"/>
      <c r="H94" s="4"/>
      <c r="I94" s="4"/>
      <c r="J94" s="1"/>
    </row>
    <row r="95" spans="1:10" ht="12.75" customHeight="1" x14ac:dyDescent="0.2">
      <c r="A95" s="4"/>
      <c r="B95" s="4"/>
      <c r="C95" s="4"/>
      <c r="D95" s="4"/>
      <c r="E95" s="11"/>
      <c r="F95" s="4"/>
      <c r="G95" s="4"/>
      <c r="H95" s="4"/>
      <c r="I95" s="4"/>
      <c r="J95" s="1"/>
    </row>
    <row r="96" spans="1:10" ht="12.75" customHeight="1" x14ac:dyDescent="0.2">
      <c r="A96" s="4"/>
      <c r="B96" s="4"/>
      <c r="C96" s="4"/>
      <c r="D96" s="4"/>
      <c r="E96" s="11"/>
      <c r="F96" s="4"/>
      <c r="G96" s="4"/>
      <c r="H96" s="4"/>
      <c r="I96" s="4"/>
      <c r="J96" s="1"/>
    </row>
    <row r="97" spans="1:33" ht="12.75" customHeight="1" x14ac:dyDescent="0.2">
      <c r="A97" s="4"/>
      <c r="B97" s="4"/>
      <c r="C97" s="4"/>
      <c r="D97" s="4"/>
      <c r="E97" s="11"/>
      <c r="F97" s="4"/>
      <c r="G97" s="4"/>
      <c r="H97" s="4"/>
      <c r="I97" s="4"/>
      <c r="J97" s="1"/>
    </row>
    <row r="98" spans="1:33" ht="12.75" customHeight="1" x14ac:dyDescent="0.2">
      <c r="A98" s="4"/>
      <c r="B98" s="4"/>
      <c r="C98" s="4"/>
      <c r="D98" s="4"/>
      <c r="E98" s="11"/>
      <c r="F98" s="4"/>
      <c r="G98" s="4"/>
      <c r="H98" s="4"/>
      <c r="I98" s="4"/>
      <c r="J98" s="1"/>
    </row>
    <row r="99" spans="1:33" ht="12.75" customHeight="1" x14ac:dyDescent="0.2">
      <c r="A99" s="4"/>
      <c r="B99" s="4"/>
      <c r="C99" s="4"/>
      <c r="D99" s="4"/>
      <c r="E99" s="11"/>
      <c r="F99" s="4"/>
      <c r="G99" s="4"/>
      <c r="H99" s="4"/>
      <c r="I99" s="4"/>
      <c r="J99" s="1"/>
    </row>
    <row r="100" spans="1:33" ht="12.75" customHeight="1" x14ac:dyDescent="0.2">
      <c r="A100" s="4"/>
      <c r="B100" s="4"/>
      <c r="C100" s="4"/>
      <c r="D100" s="4"/>
      <c r="E100" s="11"/>
      <c r="F100" s="4"/>
      <c r="G100" s="4"/>
      <c r="H100" s="4"/>
      <c r="I100" s="4"/>
      <c r="J100" s="1"/>
    </row>
    <row r="101" spans="1:33" s="12" customFormat="1" ht="12.75" customHeight="1" x14ac:dyDescent="0.2">
      <c r="A101" s="4"/>
      <c r="B101" s="4"/>
      <c r="C101" s="4"/>
      <c r="D101" s="4"/>
      <c r="E101" s="11"/>
      <c r="F101" s="4"/>
      <c r="G101" s="4"/>
      <c r="H101" s="4"/>
      <c r="I101" s="4"/>
      <c r="J101" s="3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</row>
    <row r="102" spans="1:33" ht="12.75" customHeight="1" x14ac:dyDescent="0.2">
      <c r="A102" s="4"/>
      <c r="B102" s="4"/>
      <c r="C102" s="4"/>
      <c r="D102" s="4"/>
      <c r="E102" s="11"/>
      <c r="F102" s="4"/>
      <c r="G102" s="4"/>
      <c r="H102" s="4"/>
      <c r="I102" s="4"/>
      <c r="J102" s="1"/>
    </row>
    <row r="103" spans="1:33" ht="12.75" customHeight="1" x14ac:dyDescent="0.2">
      <c r="A103" s="4"/>
      <c r="B103" s="4"/>
      <c r="C103" s="4"/>
      <c r="D103" s="4"/>
      <c r="E103" s="11"/>
      <c r="F103" s="4"/>
      <c r="G103" s="4"/>
      <c r="H103" s="4"/>
      <c r="I103" s="4"/>
      <c r="J103" s="1"/>
    </row>
    <row r="104" spans="1:33" ht="12.75" customHeight="1" x14ac:dyDescent="0.2">
      <c r="A104" s="4"/>
      <c r="B104" s="4"/>
      <c r="C104" s="4"/>
      <c r="D104" s="4"/>
      <c r="E104" s="11"/>
      <c r="F104" s="4"/>
      <c r="G104" s="4"/>
      <c r="H104" s="4"/>
      <c r="I104" s="4"/>
      <c r="J104" s="1"/>
    </row>
    <row r="105" spans="1:33" ht="12.75" customHeight="1" x14ac:dyDescent="0.2">
      <c r="A105" s="4"/>
      <c r="B105" s="4"/>
      <c r="C105" s="4"/>
      <c r="D105" s="4"/>
      <c r="E105" s="11"/>
      <c r="F105" s="4"/>
      <c r="G105" s="4"/>
      <c r="H105" s="4"/>
      <c r="I105" s="4"/>
      <c r="J105" s="1"/>
    </row>
    <row r="106" spans="1:33" ht="12.75" customHeight="1" x14ac:dyDescent="0.2">
      <c r="A106" s="4"/>
      <c r="B106" s="4"/>
      <c r="C106" s="4"/>
      <c r="D106" s="4"/>
      <c r="E106" s="11"/>
      <c r="F106" s="4"/>
      <c r="G106" s="4"/>
      <c r="H106" s="4"/>
      <c r="I106" s="4"/>
      <c r="J106" s="1"/>
    </row>
    <row r="107" spans="1:33" ht="12.75" customHeight="1" x14ac:dyDescent="0.2">
      <c r="A107" s="4"/>
      <c r="B107" s="4"/>
      <c r="C107" s="4"/>
      <c r="D107" s="4"/>
      <c r="E107" s="11"/>
      <c r="F107" s="4"/>
      <c r="G107" s="4"/>
      <c r="H107" s="4"/>
      <c r="I107" s="4"/>
      <c r="J107" s="1"/>
    </row>
    <row r="108" spans="1:33" ht="12.75" customHeight="1" x14ac:dyDescent="0.2">
      <c r="A108" s="4"/>
      <c r="B108" s="4"/>
      <c r="C108" s="4"/>
      <c r="D108" s="4"/>
      <c r="E108" s="11"/>
      <c r="F108" s="4"/>
      <c r="G108" s="4"/>
      <c r="H108" s="4"/>
      <c r="I108" s="4"/>
      <c r="J108" s="1"/>
    </row>
    <row r="109" spans="1:33" ht="12.75" customHeight="1" x14ac:dyDescent="0.2">
      <c r="A109" s="4"/>
      <c r="B109" s="4"/>
      <c r="C109" s="4"/>
      <c r="D109" s="4"/>
      <c r="E109" s="11"/>
      <c r="F109" s="4"/>
      <c r="G109" s="4"/>
      <c r="H109" s="4"/>
      <c r="I109" s="4"/>
      <c r="J109" s="1"/>
    </row>
    <row r="110" spans="1:33" ht="12.75" customHeight="1" x14ac:dyDescent="0.2">
      <c r="A110" s="4"/>
      <c r="B110" s="4"/>
      <c r="C110" s="4"/>
      <c r="D110" s="4"/>
      <c r="E110" s="11"/>
      <c r="F110" s="4"/>
      <c r="G110" s="4"/>
      <c r="H110" s="4"/>
      <c r="I110" s="4"/>
      <c r="J110" s="1"/>
    </row>
    <row r="111" spans="1:33" ht="12.75" customHeight="1" x14ac:dyDescent="0.2">
      <c r="A111" s="4"/>
      <c r="B111" s="4"/>
      <c r="C111" s="4"/>
      <c r="D111" s="4"/>
      <c r="E111" s="11"/>
      <c r="F111" s="4"/>
      <c r="G111" s="4"/>
      <c r="H111" s="4"/>
      <c r="I111" s="4"/>
      <c r="J111" s="1"/>
    </row>
    <row r="112" spans="1:33" ht="12.75" customHeight="1" x14ac:dyDescent="0.2">
      <c r="A112" s="4"/>
      <c r="B112" s="4"/>
      <c r="C112" s="4"/>
      <c r="D112" s="4"/>
      <c r="E112" s="11"/>
      <c r="F112" s="4"/>
      <c r="G112" s="4"/>
      <c r="H112" s="4"/>
      <c r="I112" s="4"/>
      <c r="J112" s="1"/>
    </row>
    <row r="113" spans="1:10" ht="12.75" customHeight="1" x14ac:dyDescent="0.2">
      <c r="A113" s="4"/>
      <c r="B113" s="4"/>
      <c r="C113" s="4"/>
      <c r="D113" s="4"/>
      <c r="E113" s="11"/>
      <c r="F113" s="4"/>
      <c r="G113" s="4"/>
      <c r="H113" s="4"/>
      <c r="I113" s="4"/>
      <c r="J113" s="1"/>
    </row>
    <row r="114" spans="1:10" ht="12.75" customHeight="1" x14ac:dyDescent="0.2">
      <c r="A114" s="4"/>
      <c r="B114" s="4"/>
      <c r="C114" s="4"/>
      <c r="D114" s="4"/>
      <c r="E114" s="11"/>
      <c r="F114" s="4"/>
      <c r="G114" s="4"/>
      <c r="H114" s="4"/>
      <c r="I114" s="4"/>
      <c r="J114" s="1"/>
    </row>
    <row r="115" spans="1:10" ht="12.75" customHeight="1" x14ac:dyDescent="0.2">
      <c r="A115" s="4"/>
      <c r="B115" s="4"/>
      <c r="C115" s="4"/>
      <c r="D115" s="4"/>
      <c r="E115" s="11"/>
      <c r="F115" s="4"/>
      <c r="G115" s="4"/>
      <c r="H115" s="4"/>
      <c r="I115" s="4"/>
      <c r="J115" s="1"/>
    </row>
    <row r="116" spans="1:10" ht="12.75" customHeight="1" x14ac:dyDescent="0.2">
      <c r="A116" s="4"/>
      <c r="B116" s="4"/>
      <c r="C116" s="4"/>
      <c r="D116" s="4"/>
      <c r="E116" s="11"/>
      <c r="F116" s="4"/>
      <c r="G116" s="4"/>
      <c r="H116" s="4"/>
      <c r="I116" s="4"/>
      <c r="J116" s="1"/>
    </row>
    <row r="117" spans="1:10" ht="12.75" customHeight="1" x14ac:dyDescent="0.2">
      <c r="A117" s="4"/>
      <c r="B117" s="4"/>
      <c r="C117" s="4"/>
      <c r="D117" s="4"/>
      <c r="E117" s="11"/>
      <c r="F117" s="4"/>
      <c r="G117" s="4"/>
      <c r="H117" s="4"/>
      <c r="I117" s="4"/>
      <c r="J117" s="1"/>
    </row>
    <row r="118" spans="1:10" ht="12.75" customHeight="1" x14ac:dyDescent="0.2">
      <c r="A118" s="4"/>
      <c r="B118" s="4"/>
      <c r="C118" s="4"/>
      <c r="D118" s="4"/>
      <c r="E118" s="11"/>
      <c r="F118" s="4"/>
      <c r="G118" s="4"/>
      <c r="H118" s="4"/>
      <c r="I118" s="4"/>
      <c r="J118" s="1"/>
    </row>
    <row r="119" spans="1:10" ht="12.75" customHeight="1" x14ac:dyDescent="0.2">
      <c r="A119" s="4"/>
      <c r="B119" s="4"/>
      <c r="C119" s="4"/>
      <c r="D119" s="4"/>
      <c r="E119" s="11"/>
      <c r="F119" s="4"/>
      <c r="G119" s="4"/>
      <c r="H119" s="4"/>
      <c r="I119" s="4"/>
      <c r="J119" s="1"/>
    </row>
    <row r="120" spans="1:10" ht="12.75" customHeight="1" x14ac:dyDescent="0.2">
      <c r="A120" s="4"/>
      <c r="B120" s="4"/>
      <c r="C120" s="4"/>
      <c r="D120" s="4"/>
      <c r="E120" s="11"/>
      <c r="F120" s="4"/>
      <c r="G120" s="4"/>
      <c r="H120" s="4"/>
      <c r="I120" s="4"/>
      <c r="J120" s="1"/>
    </row>
    <row r="121" spans="1:10" ht="12.75" customHeight="1" x14ac:dyDescent="0.2">
      <c r="A121" s="4"/>
      <c r="B121" s="4"/>
      <c r="C121" s="4"/>
      <c r="D121" s="4"/>
      <c r="E121" s="11"/>
      <c r="F121" s="4"/>
      <c r="G121" s="4"/>
      <c r="H121" s="4"/>
      <c r="I121" s="4"/>
      <c r="J121" s="1"/>
    </row>
    <row r="122" spans="1:10" ht="12.75" customHeight="1" x14ac:dyDescent="0.2">
      <c r="A122" s="4"/>
      <c r="B122" s="4"/>
      <c r="C122" s="4"/>
      <c r="D122" s="4"/>
      <c r="E122" s="11"/>
      <c r="F122" s="4"/>
      <c r="G122" s="4"/>
      <c r="H122" s="4"/>
      <c r="I122" s="4"/>
      <c r="J122" s="1"/>
    </row>
    <row r="123" spans="1:10" ht="12.75" customHeight="1" x14ac:dyDescent="0.2">
      <c r="A123" s="4"/>
      <c r="B123" s="4"/>
      <c r="C123" s="4"/>
      <c r="D123" s="4"/>
      <c r="E123" s="11"/>
      <c r="F123" s="4"/>
      <c r="G123" s="4"/>
      <c r="H123" s="4"/>
      <c r="I123" s="4"/>
    </row>
    <row r="124" spans="1:10" ht="12.75" customHeight="1" x14ac:dyDescent="0.2">
      <c r="A124" s="4"/>
      <c r="B124" s="4"/>
      <c r="C124" s="4"/>
      <c r="D124" s="4"/>
      <c r="E124" s="11"/>
      <c r="F124" s="4"/>
      <c r="G124" s="4"/>
      <c r="H124" s="4"/>
      <c r="I124" s="4"/>
    </row>
  </sheetData>
  <phoneticPr fontId="0" type="noConversion"/>
  <printOptions horizontalCentered="1"/>
  <pageMargins left="0.39370078740157483" right="0" top="0" bottom="0" header="0.51181102362204722" footer="0.51181102362204722"/>
  <pageSetup paperSize="9" scale="92" fitToWidth="2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22B34-C829-4ACE-8056-BC21026A6872}">
  <dimension ref="A1:I255"/>
  <sheetViews>
    <sheetView topLeftCell="A61" workbookViewId="0">
      <selection activeCell="D63" sqref="D63"/>
    </sheetView>
  </sheetViews>
  <sheetFormatPr defaultColWidth="9.140625" defaultRowHeight="12.75" x14ac:dyDescent="0.2"/>
  <cols>
    <col min="1" max="1" width="9" style="2" customWidth="1"/>
    <col min="2" max="2" width="10.7109375" style="2" customWidth="1"/>
    <col min="3" max="3" width="3.28515625" style="2" customWidth="1"/>
    <col min="4" max="4" width="24.42578125" style="2" customWidth="1"/>
    <col min="5" max="5" width="9" style="2" customWidth="1"/>
    <col min="6" max="6" width="10.7109375" style="2" customWidth="1"/>
    <col min="7" max="7" width="8.85546875" style="2" customWidth="1"/>
    <col min="8" max="8" width="10.7109375" style="2" customWidth="1"/>
    <col min="9" max="16384" width="9.140625" style="2"/>
  </cols>
  <sheetData>
    <row r="1" spans="1:9" ht="12.75" customHeight="1" thickBot="1" x14ac:dyDescent="0.25">
      <c r="A1" s="108"/>
      <c r="B1" s="108"/>
      <c r="C1" s="108"/>
      <c r="D1" s="108"/>
      <c r="E1" s="108"/>
      <c r="F1" s="108"/>
      <c r="G1" s="74"/>
      <c r="H1" s="108"/>
    </row>
    <row r="2" spans="1:9" ht="15.75" x14ac:dyDescent="0.25">
      <c r="A2" s="188" t="s">
        <v>33</v>
      </c>
      <c r="B2" s="189"/>
      <c r="C2" s="189"/>
      <c r="D2" s="189"/>
      <c r="E2" s="109"/>
      <c r="F2" s="109"/>
      <c r="G2" s="109"/>
      <c r="H2" s="110"/>
      <c r="I2" s="4"/>
    </row>
    <row r="3" spans="1:9" ht="16.5" thickBot="1" x14ac:dyDescent="0.25">
      <c r="A3" s="88" t="s">
        <v>65</v>
      </c>
      <c r="B3" s="111"/>
      <c r="C3" s="111"/>
      <c r="D3" s="111"/>
      <c r="E3" s="83"/>
      <c r="F3" s="83"/>
      <c r="G3" s="83"/>
      <c r="H3" s="84"/>
      <c r="I3" s="4"/>
    </row>
    <row r="4" spans="1:9" x14ac:dyDescent="0.2">
      <c r="A4" s="112" t="s">
        <v>35</v>
      </c>
      <c r="B4" s="113"/>
      <c r="C4" s="114"/>
      <c r="D4" s="115" t="s">
        <v>34</v>
      </c>
      <c r="E4" s="116" t="s">
        <v>36</v>
      </c>
      <c r="F4" s="117"/>
      <c r="G4" s="118" t="s">
        <v>66</v>
      </c>
      <c r="H4" s="119"/>
      <c r="I4" s="4"/>
    </row>
    <row r="5" spans="1:9" x14ac:dyDescent="0.2">
      <c r="A5" s="120" t="s">
        <v>8</v>
      </c>
      <c r="B5" s="121"/>
      <c r="C5" s="122"/>
      <c r="D5" s="190"/>
      <c r="E5" s="123" t="s">
        <v>37</v>
      </c>
      <c r="F5" s="124" t="s">
        <v>7</v>
      </c>
      <c r="G5" s="125" t="s">
        <v>7</v>
      </c>
      <c r="H5" s="126"/>
      <c r="I5" s="4"/>
    </row>
    <row r="6" spans="1:9" ht="12.75" customHeight="1" thickBot="1" x14ac:dyDescent="0.25">
      <c r="A6" s="127"/>
      <c r="B6" s="128"/>
      <c r="C6" s="129"/>
      <c r="D6" s="130" t="s">
        <v>38</v>
      </c>
      <c r="E6" s="132"/>
      <c r="F6" s="131"/>
      <c r="G6" s="130"/>
      <c r="H6" s="133"/>
      <c r="I6" s="4"/>
    </row>
    <row r="7" spans="1:9" ht="12.75" customHeight="1" x14ac:dyDescent="0.2">
      <c r="A7" s="134" t="s">
        <v>6</v>
      </c>
      <c r="B7" s="135" t="s">
        <v>6</v>
      </c>
      <c r="C7" s="136" t="s">
        <v>1</v>
      </c>
      <c r="D7" s="136"/>
      <c r="E7" s="137" t="s">
        <v>6</v>
      </c>
      <c r="F7" s="135" t="s">
        <v>6</v>
      </c>
      <c r="G7" s="138" t="s">
        <v>6</v>
      </c>
      <c r="H7" s="139" t="s">
        <v>6</v>
      </c>
      <c r="I7" s="4"/>
    </row>
    <row r="8" spans="1:9" ht="12.75" customHeight="1" x14ac:dyDescent="0.2">
      <c r="A8" s="141"/>
      <c r="B8" s="142"/>
      <c r="C8" s="191"/>
      <c r="D8" s="192" t="s">
        <v>10</v>
      </c>
      <c r="E8" s="143"/>
      <c r="F8" s="142"/>
      <c r="G8" s="191"/>
      <c r="H8" s="144"/>
      <c r="I8" s="4"/>
    </row>
    <row r="9" spans="1:9" ht="12.75" customHeight="1" x14ac:dyDescent="0.2">
      <c r="A9" s="141"/>
      <c r="B9" s="142"/>
      <c r="C9" s="191"/>
      <c r="D9" s="191"/>
      <c r="E9" s="143"/>
      <c r="F9" s="192"/>
      <c r="G9" s="143"/>
      <c r="H9" s="144"/>
      <c r="I9" s="4"/>
    </row>
    <row r="10" spans="1:9" ht="12.75" customHeight="1" x14ac:dyDescent="0.2">
      <c r="A10" s="141"/>
      <c r="B10" s="142"/>
      <c r="C10" s="191"/>
      <c r="D10" s="192" t="s">
        <v>39</v>
      </c>
      <c r="E10" s="143"/>
      <c r="F10" s="192"/>
      <c r="G10" s="143"/>
      <c r="H10" s="144"/>
      <c r="I10" s="4"/>
    </row>
    <row r="11" spans="1:9" ht="12.75" customHeight="1" x14ac:dyDescent="0.2">
      <c r="A11" s="141">
        <f>+[4]HRAPG2!$A$12</f>
        <v>320857</v>
      </c>
      <c r="B11" s="142"/>
      <c r="C11" s="191">
        <v>1</v>
      </c>
      <c r="D11" s="191" t="s">
        <v>40</v>
      </c>
      <c r="E11" s="143">
        <f>+[4]HRAPG2!$F$12</f>
        <v>507820</v>
      </c>
      <c r="F11" s="192"/>
      <c r="G11" s="143">
        <f>+[4]HRAPG2!$J$12</f>
        <v>438860</v>
      </c>
      <c r="H11" s="144"/>
      <c r="I11" s="4"/>
    </row>
    <row r="12" spans="1:9" ht="12.75" customHeight="1" x14ac:dyDescent="0.2">
      <c r="A12" s="141">
        <f>+[4]HRAPG2!$A$13</f>
        <v>148785</v>
      </c>
      <c r="B12" s="142"/>
      <c r="C12" s="191">
        <v>2</v>
      </c>
      <c r="D12" s="191" t="s">
        <v>41</v>
      </c>
      <c r="E12" s="143">
        <f>+[4]HRAPG2!$F$13</f>
        <v>155580</v>
      </c>
      <c r="F12" s="192"/>
      <c r="G12" s="143">
        <f>+[4]HRAPG2!$J$13</f>
        <v>161170</v>
      </c>
      <c r="H12" s="144"/>
      <c r="I12" s="4"/>
    </row>
    <row r="13" spans="1:9" ht="12.75" customHeight="1" x14ac:dyDescent="0.2">
      <c r="A13" s="146">
        <f>+[4]HRAPG2!$A$14</f>
        <v>8771</v>
      </c>
      <c r="B13" s="142"/>
      <c r="C13" s="191">
        <v>3</v>
      </c>
      <c r="D13" s="191" t="s">
        <v>42</v>
      </c>
      <c r="E13" s="147">
        <f>+[4]HRAPG2!$F$14</f>
        <v>16310</v>
      </c>
      <c r="F13" s="192"/>
      <c r="G13" s="147">
        <f>+[4]HRAPG2!$J$14</f>
        <v>5990</v>
      </c>
      <c r="H13" s="144"/>
      <c r="I13" s="4"/>
    </row>
    <row r="14" spans="1:9" ht="12.75" customHeight="1" x14ac:dyDescent="0.2">
      <c r="A14" s="146">
        <f>+[4]HRAPG2!$A$15</f>
        <v>85516</v>
      </c>
      <c r="B14" s="142"/>
      <c r="C14" s="191">
        <v>4</v>
      </c>
      <c r="D14" s="191" t="s">
        <v>43</v>
      </c>
      <c r="E14" s="147">
        <f>+[4]HRAPG2!$F$15</f>
        <v>99580</v>
      </c>
      <c r="F14" s="192"/>
      <c r="G14" s="147">
        <f>+[4]HRAPG2!$J$15</f>
        <v>87170</v>
      </c>
      <c r="H14" s="144"/>
      <c r="I14" s="4"/>
    </row>
    <row r="15" spans="1:9" ht="12.75" customHeight="1" x14ac:dyDescent="0.2">
      <c r="A15" s="146">
        <f>+[4]HRAPG2!$A$16</f>
        <v>26987</v>
      </c>
      <c r="B15" s="142"/>
      <c r="C15" s="191">
        <v>5</v>
      </c>
      <c r="D15" s="191" t="s">
        <v>44</v>
      </c>
      <c r="E15" s="147">
        <f>+[4]HRAPG2!$F$16</f>
        <v>27200</v>
      </c>
      <c r="F15" s="192"/>
      <c r="G15" s="147">
        <f>+[4]HRAPG2!$J$16</f>
        <v>32740</v>
      </c>
      <c r="H15" s="144"/>
      <c r="I15" s="4"/>
    </row>
    <row r="16" spans="1:9" ht="12.75" customHeight="1" x14ac:dyDescent="0.2">
      <c r="A16" s="148">
        <f>+[4]HRAPG2!$A$17</f>
        <v>694055</v>
      </c>
      <c r="B16" s="149"/>
      <c r="C16" s="193">
        <v>6</v>
      </c>
      <c r="D16" s="193" t="s">
        <v>45</v>
      </c>
      <c r="E16" s="150">
        <f>+[4]HRAPG2!$F$17</f>
        <v>663520</v>
      </c>
      <c r="F16" s="194"/>
      <c r="G16" s="150">
        <f>+[4]HRAPG2!$J$17</f>
        <v>661030</v>
      </c>
      <c r="H16" s="151"/>
      <c r="I16" s="4"/>
    </row>
    <row r="17" spans="1:9" s="12" customFormat="1" ht="12.75" customHeight="1" x14ac:dyDescent="0.2">
      <c r="A17" s="152"/>
      <c r="B17" s="142">
        <f>SUM(A11:A16)</f>
        <v>1284971</v>
      </c>
      <c r="C17" s="191">
        <v>7</v>
      </c>
      <c r="D17" s="192" t="s">
        <v>46</v>
      </c>
      <c r="E17" s="154"/>
      <c r="F17" s="192">
        <f>SUM(E11:E16)</f>
        <v>1470010</v>
      </c>
      <c r="G17" s="154"/>
      <c r="H17" s="144">
        <f>SUM(G11:G16)</f>
        <v>1386960</v>
      </c>
      <c r="I17" s="19"/>
    </row>
    <row r="18" spans="1:9" ht="12.75" customHeight="1" x14ac:dyDescent="0.2">
      <c r="A18" s="141"/>
      <c r="B18" s="155"/>
      <c r="C18" s="191"/>
      <c r="D18" s="191"/>
      <c r="E18" s="143"/>
      <c r="F18" s="191"/>
      <c r="G18" s="143"/>
      <c r="H18" s="156"/>
      <c r="I18" s="4"/>
    </row>
    <row r="19" spans="1:9" ht="12.75" customHeight="1" x14ac:dyDescent="0.2">
      <c r="A19" s="141"/>
      <c r="B19" s="142"/>
      <c r="C19" s="191"/>
      <c r="D19" s="192" t="s">
        <v>47</v>
      </c>
      <c r="E19" s="143"/>
      <c r="F19" s="192"/>
      <c r="G19" s="143"/>
      <c r="H19" s="144"/>
      <c r="I19" s="4"/>
    </row>
    <row r="20" spans="1:9" ht="12.75" customHeight="1" x14ac:dyDescent="0.2">
      <c r="A20" s="141">
        <f>+[4]HRAPG2!$A$21</f>
        <v>242986</v>
      </c>
      <c r="B20" s="142"/>
      <c r="C20" s="191">
        <v>8</v>
      </c>
      <c r="D20" s="191" t="s">
        <v>40</v>
      </c>
      <c r="E20" s="143">
        <f>+[4]HRAPG2!$F$21</f>
        <v>286070</v>
      </c>
      <c r="F20" s="192"/>
      <c r="G20" s="143">
        <f>+[4]HRAPG2!$J$21</f>
        <v>281770</v>
      </c>
      <c r="H20" s="144"/>
      <c r="I20" s="4"/>
    </row>
    <row r="21" spans="1:9" ht="12.75" customHeight="1" x14ac:dyDescent="0.2">
      <c r="A21" s="141">
        <f>+[4]HRAPG2!$A$22</f>
        <v>188723</v>
      </c>
      <c r="B21" s="142"/>
      <c r="C21" s="191">
        <v>9</v>
      </c>
      <c r="D21" s="191" t="s">
        <v>41</v>
      </c>
      <c r="E21" s="143">
        <f>+[4]HRAPG2!$F$22</f>
        <v>352960</v>
      </c>
      <c r="F21" s="192"/>
      <c r="G21" s="143">
        <f>+[4]HRAPG2!$J$22</f>
        <v>379290</v>
      </c>
      <c r="H21" s="144"/>
      <c r="I21" s="4"/>
    </row>
    <row r="22" spans="1:9" ht="12.75" customHeight="1" x14ac:dyDescent="0.2">
      <c r="A22" s="141">
        <f>+[4]HRAPG2!$A$23</f>
        <v>6511</v>
      </c>
      <c r="B22" s="142"/>
      <c r="C22" s="191">
        <v>10</v>
      </c>
      <c r="D22" s="191" t="s">
        <v>42</v>
      </c>
      <c r="E22" s="143">
        <f>+[4]HRAPG2!$F$23</f>
        <v>9120</v>
      </c>
      <c r="F22" s="192"/>
      <c r="G22" s="143">
        <f>+[4]HRAPG2!$J$23</f>
        <v>7870</v>
      </c>
      <c r="H22" s="144"/>
      <c r="I22" s="4"/>
    </row>
    <row r="23" spans="1:9" ht="12.75" customHeight="1" x14ac:dyDescent="0.2">
      <c r="A23" s="141">
        <f>+[4]HRAPG2!$A$24</f>
        <v>137028</v>
      </c>
      <c r="B23" s="142"/>
      <c r="C23" s="191">
        <v>11</v>
      </c>
      <c r="D23" s="191" t="s">
        <v>43</v>
      </c>
      <c r="E23" s="143">
        <f>+[4]HRAPG2!$F$24</f>
        <v>194170</v>
      </c>
      <c r="F23" s="192"/>
      <c r="G23" s="143">
        <f>+[4]HRAPG2!$J$24</f>
        <v>203650</v>
      </c>
      <c r="H23" s="144"/>
      <c r="I23" s="4"/>
    </row>
    <row r="24" spans="1:9" ht="12.75" customHeight="1" x14ac:dyDescent="0.2">
      <c r="A24" s="141">
        <f>+[4]HRAPG2!$A$25</f>
        <v>12780</v>
      </c>
      <c r="B24" s="142"/>
      <c r="C24" s="191">
        <v>12</v>
      </c>
      <c r="D24" s="191" t="s">
        <v>44</v>
      </c>
      <c r="E24" s="143">
        <f>+[4]HRAPG2!$F$25</f>
        <v>13100</v>
      </c>
      <c r="F24" s="192"/>
      <c r="G24" s="143">
        <f>+[4]HRAPG2!$J$25</f>
        <v>13290</v>
      </c>
      <c r="H24" s="144"/>
      <c r="I24" s="4"/>
    </row>
    <row r="25" spans="1:9" ht="12.75" customHeight="1" x14ac:dyDescent="0.2">
      <c r="A25" s="141">
        <f>+[4]HRAPG2!$A$26</f>
        <v>32612</v>
      </c>
      <c r="B25" s="142"/>
      <c r="C25" s="191">
        <v>13</v>
      </c>
      <c r="D25" s="191" t="s">
        <v>45</v>
      </c>
      <c r="E25" s="143">
        <f>+[4]HRAPG2!$F$26</f>
        <v>37260</v>
      </c>
      <c r="F25" s="192"/>
      <c r="G25" s="143">
        <f>+[4]HRAPG2!$J$26</f>
        <v>37590</v>
      </c>
      <c r="H25" s="144"/>
      <c r="I25" s="4"/>
    </row>
    <row r="26" spans="1:9" s="12" customFormat="1" ht="12.75" customHeight="1" x14ac:dyDescent="0.2">
      <c r="A26" s="157"/>
      <c r="B26" s="142">
        <f>SUM(A20:A25)</f>
        <v>620640</v>
      </c>
      <c r="C26" s="191">
        <v>14</v>
      </c>
      <c r="D26" s="192" t="s">
        <v>46</v>
      </c>
      <c r="E26" s="158"/>
      <c r="F26" s="192">
        <f>SUM(E20:E25)</f>
        <v>892680</v>
      </c>
      <c r="G26" s="158"/>
      <c r="H26" s="144">
        <f>SUM(G20:G25)</f>
        <v>923460</v>
      </c>
      <c r="I26" s="19"/>
    </row>
    <row r="27" spans="1:9" ht="12.75" customHeight="1" x14ac:dyDescent="0.2">
      <c r="A27" s="141"/>
      <c r="B27" s="155"/>
      <c r="C27" s="191"/>
      <c r="D27" s="191"/>
      <c r="E27" s="143"/>
      <c r="F27" s="155"/>
      <c r="G27" s="143"/>
      <c r="H27" s="156"/>
      <c r="I27" s="4"/>
    </row>
    <row r="28" spans="1:9" ht="12.75" customHeight="1" x14ac:dyDescent="0.2">
      <c r="A28" s="141"/>
      <c r="B28" s="142"/>
      <c r="C28" s="191"/>
      <c r="D28" s="192" t="s">
        <v>48</v>
      </c>
      <c r="E28" s="143"/>
      <c r="F28" s="192"/>
      <c r="G28" s="143"/>
      <c r="H28" s="144"/>
      <c r="I28" s="4"/>
    </row>
    <row r="29" spans="1:9" ht="12.75" customHeight="1" x14ac:dyDescent="0.2">
      <c r="A29" s="141">
        <f>+[4]HRAPG2!$A$30</f>
        <v>722854</v>
      </c>
      <c r="B29" s="142"/>
      <c r="C29" s="191">
        <v>15</v>
      </c>
      <c r="D29" s="191" t="s">
        <v>40</v>
      </c>
      <c r="E29" s="143">
        <f>+[4]HRAPG2!$F$30</f>
        <v>926280</v>
      </c>
      <c r="F29" s="191"/>
      <c r="G29" s="143">
        <f>+[4]HRAPG2!$J$30</f>
        <v>738000</v>
      </c>
      <c r="H29" s="144"/>
      <c r="I29" s="4"/>
    </row>
    <row r="30" spans="1:9" ht="12.75" customHeight="1" x14ac:dyDescent="0.2">
      <c r="A30" s="141">
        <f>+[4]HRAPG2!$A$31</f>
        <v>1600127</v>
      </c>
      <c r="B30" s="142"/>
      <c r="C30" s="191">
        <v>16</v>
      </c>
      <c r="D30" s="191" t="s">
        <v>41</v>
      </c>
      <c r="E30" s="143">
        <f>+[4]HRAPG2!$F$31</f>
        <v>1972330</v>
      </c>
      <c r="F30" s="191"/>
      <c r="G30" s="143">
        <f>+[4]HRAPG2!$J$31</f>
        <v>1848720</v>
      </c>
      <c r="H30" s="144"/>
      <c r="I30" s="4"/>
    </row>
    <row r="31" spans="1:9" ht="12.75" customHeight="1" x14ac:dyDescent="0.2">
      <c r="A31" s="141">
        <f>+[4]HRAPG2!$A$32</f>
        <v>7238</v>
      </c>
      <c r="B31" s="142"/>
      <c r="C31" s="191">
        <v>17</v>
      </c>
      <c r="D31" s="191" t="s">
        <v>42</v>
      </c>
      <c r="E31" s="143">
        <f>+[4]HRAPG2!$F$32</f>
        <v>22120</v>
      </c>
      <c r="F31" s="191"/>
      <c r="G31" s="143">
        <f>+[4]HRAPG2!$J$32</f>
        <v>22560</v>
      </c>
      <c r="H31" s="144"/>
      <c r="I31" s="4"/>
    </row>
    <row r="32" spans="1:9" ht="12.75" customHeight="1" x14ac:dyDescent="0.2">
      <c r="A32" s="141">
        <f>+[4]HRAPG2!$A$33</f>
        <v>362653</v>
      </c>
      <c r="B32" s="142"/>
      <c r="C32" s="191">
        <v>18</v>
      </c>
      <c r="D32" s="191" t="s">
        <v>43</v>
      </c>
      <c r="E32" s="143">
        <f>+[4]HRAPG2!$F$33</f>
        <v>642400</v>
      </c>
      <c r="F32" s="191"/>
      <c r="G32" s="143">
        <f>+[4]HRAPG2!$J$33</f>
        <v>450050</v>
      </c>
      <c r="H32" s="144"/>
      <c r="I32" s="4"/>
    </row>
    <row r="33" spans="1:9" ht="12.75" customHeight="1" x14ac:dyDescent="0.2">
      <c r="A33" s="159">
        <f>+[4]HRAPG2!$A$34</f>
        <v>72400</v>
      </c>
      <c r="B33" s="142"/>
      <c r="C33" s="191">
        <f>+C32+1</f>
        <v>19</v>
      </c>
      <c r="D33" s="191" t="s">
        <v>45</v>
      </c>
      <c r="E33" s="160">
        <f>+[4]HRAPG2!$F$34</f>
        <v>48910</v>
      </c>
      <c r="F33" s="191"/>
      <c r="G33" s="160">
        <f>+[4]HRAPG2!$J$34</f>
        <v>137090</v>
      </c>
      <c r="H33" s="144"/>
      <c r="I33" s="4"/>
    </row>
    <row r="34" spans="1:9" s="12" customFormat="1" ht="12.75" customHeight="1" x14ac:dyDescent="0.2">
      <c r="A34" s="152"/>
      <c r="B34" s="142">
        <f>SUM(A29:A33)</f>
        <v>2765272</v>
      </c>
      <c r="C34" s="191">
        <f>+C33+1</f>
        <v>20</v>
      </c>
      <c r="D34" s="192" t="s">
        <v>46</v>
      </c>
      <c r="E34" s="154"/>
      <c r="F34" s="192">
        <f>SUM(E29:E33)</f>
        <v>3612040</v>
      </c>
      <c r="G34" s="154"/>
      <c r="H34" s="144">
        <f>SUM(G29:G33)</f>
        <v>3196420</v>
      </c>
      <c r="I34" s="19"/>
    </row>
    <row r="35" spans="1:9" ht="12.75" customHeight="1" x14ac:dyDescent="0.2">
      <c r="A35" s="141"/>
      <c r="B35" s="155"/>
      <c r="C35" s="191"/>
      <c r="D35" s="191"/>
      <c r="E35" s="143"/>
      <c r="F35" s="191"/>
      <c r="G35" s="143"/>
      <c r="H35" s="156"/>
      <c r="I35" s="4"/>
    </row>
    <row r="36" spans="1:9" s="12" customFormat="1" ht="29.25" customHeight="1" x14ac:dyDescent="0.2">
      <c r="A36" s="152"/>
      <c r="B36" s="142">
        <f>+[4]HRAPG2!$B$37</f>
        <v>1405334</v>
      </c>
      <c r="C36" s="191">
        <v>21</v>
      </c>
      <c r="D36" s="195" t="s">
        <v>49</v>
      </c>
      <c r="E36" s="154"/>
      <c r="F36" s="192">
        <f>+[4]HRAPG2!$G$37</f>
        <v>1454400</v>
      </c>
      <c r="G36" s="154"/>
      <c r="H36" s="144">
        <f>+[4]HRAPG2!$K$37</f>
        <v>1514370</v>
      </c>
      <c r="I36" s="19"/>
    </row>
    <row r="37" spans="1:9" ht="12.75" customHeight="1" x14ac:dyDescent="0.2">
      <c r="A37" s="141"/>
      <c r="B37" s="155"/>
      <c r="C37" s="191"/>
      <c r="D37" s="196"/>
      <c r="E37" s="143"/>
      <c r="F37" s="191"/>
      <c r="G37" s="143"/>
      <c r="H37" s="156"/>
      <c r="I37" s="4"/>
    </row>
    <row r="38" spans="1:9" s="12" customFormat="1" ht="24.75" customHeight="1" x14ac:dyDescent="0.2">
      <c r="A38" s="152"/>
      <c r="B38" s="142">
        <f>+[4]HRAPG2!$B$39</f>
        <v>-12773</v>
      </c>
      <c r="C38" s="191">
        <v>22</v>
      </c>
      <c r="D38" s="195" t="s">
        <v>50</v>
      </c>
      <c r="E38" s="154"/>
      <c r="F38" s="192">
        <f>+[4]HRAPG2!$G$39</f>
        <v>100000</v>
      </c>
      <c r="G38" s="154"/>
      <c r="H38" s="144">
        <f>+[4]HRAPG2!$K$39</f>
        <v>100000</v>
      </c>
      <c r="I38" s="19"/>
    </row>
    <row r="39" spans="1:9" s="12" customFormat="1" ht="12.75" customHeight="1" x14ac:dyDescent="0.2">
      <c r="A39" s="152"/>
      <c r="B39" s="142"/>
      <c r="C39" s="191"/>
      <c r="D39" s="195"/>
      <c r="E39" s="154"/>
      <c r="F39" s="142"/>
      <c r="G39" s="192"/>
      <c r="H39" s="144"/>
      <c r="I39" s="19"/>
    </row>
    <row r="40" spans="1:9" ht="12.75" customHeight="1" x14ac:dyDescent="0.2">
      <c r="A40" s="141"/>
      <c r="B40" s="142">
        <f>+[4]HRAPG2!$B$41</f>
        <v>27611</v>
      </c>
      <c r="C40" s="191">
        <v>23</v>
      </c>
      <c r="D40" s="195" t="s">
        <v>51</v>
      </c>
      <c r="E40" s="143"/>
      <c r="F40" s="192">
        <f>+[4]HRAPG2!$G$41</f>
        <v>45970</v>
      </c>
      <c r="G40" s="143"/>
      <c r="H40" s="144">
        <f>+[4]HRAPG2!$K$41</f>
        <v>45970</v>
      </c>
      <c r="I40" s="4"/>
    </row>
    <row r="41" spans="1:9" ht="12.75" hidden="1" customHeight="1" x14ac:dyDescent="0.2">
      <c r="A41" s="141"/>
      <c r="B41" s="142"/>
      <c r="C41" s="191"/>
      <c r="D41" s="191"/>
      <c r="E41" s="143"/>
      <c r="F41" s="142"/>
      <c r="G41" s="191"/>
      <c r="H41" s="144"/>
      <c r="I41" s="4"/>
    </row>
    <row r="42" spans="1:9" ht="12.75" hidden="1" customHeight="1" x14ac:dyDescent="0.2">
      <c r="A42" s="141"/>
      <c r="B42" s="142">
        <f>+[5]Balance!$B$37</f>
        <v>0</v>
      </c>
      <c r="C42" s="191">
        <v>25</v>
      </c>
      <c r="D42" s="192" t="s">
        <v>52</v>
      </c>
      <c r="E42" s="143"/>
      <c r="F42" s="142">
        <v>0</v>
      </c>
      <c r="G42" s="192"/>
      <c r="H42" s="144">
        <f>+[5]Balance!$Q$37</f>
        <v>0</v>
      </c>
      <c r="I42" s="4"/>
    </row>
    <row r="43" spans="1:9" ht="12.75" customHeight="1" x14ac:dyDescent="0.2">
      <c r="A43" s="141"/>
      <c r="B43" s="142"/>
      <c r="C43" s="191"/>
      <c r="D43" s="192"/>
      <c r="E43" s="143"/>
      <c r="F43" s="142"/>
      <c r="G43" s="192"/>
      <c r="H43" s="144"/>
      <c r="I43" s="4"/>
    </row>
    <row r="44" spans="1:9" s="12" customFormat="1" ht="12.75" customHeight="1" x14ac:dyDescent="0.2">
      <c r="A44" s="152"/>
      <c r="B44" s="161">
        <f>SUM(B17+B26+B34+B36+B38+B40+B42)</f>
        <v>6091055</v>
      </c>
      <c r="C44" s="191">
        <v>24</v>
      </c>
      <c r="D44" s="192" t="s">
        <v>15</v>
      </c>
      <c r="E44" s="154"/>
      <c r="F44" s="161">
        <f>SUM(F17+F26+F34+F36+F38+F40+F42)</f>
        <v>7575100</v>
      </c>
      <c r="G44" s="192"/>
      <c r="H44" s="162">
        <f>SUM(H17+H26+H34+H36+H38+H40+H42)</f>
        <v>7167180</v>
      </c>
      <c r="I44" s="19"/>
    </row>
    <row r="45" spans="1:9" s="12" customFormat="1" ht="12.75" customHeight="1" thickBot="1" x14ac:dyDescent="0.25">
      <c r="A45" s="197"/>
      <c r="B45" s="198"/>
      <c r="C45" s="130"/>
      <c r="D45" s="199"/>
      <c r="E45" s="200"/>
      <c r="F45" s="198"/>
      <c r="G45" s="199"/>
      <c r="H45" s="201"/>
      <c r="I45" s="19"/>
    </row>
    <row r="46" spans="1:9" s="12" customFormat="1" ht="12.75" customHeight="1" x14ac:dyDescent="0.2">
      <c r="A46" s="216"/>
      <c r="B46" s="216"/>
      <c r="C46" s="215"/>
      <c r="D46" s="216"/>
      <c r="E46" s="216"/>
      <c r="F46" s="216"/>
      <c r="G46" s="216"/>
      <c r="H46" s="216"/>
      <c r="I46" s="19"/>
    </row>
    <row r="47" spans="1:9" s="12" customFormat="1" ht="12.75" customHeight="1" x14ac:dyDescent="0.2">
      <c r="A47" s="216"/>
      <c r="B47" s="216"/>
      <c r="C47" s="215"/>
      <c r="D47" s="216"/>
      <c r="E47" s="216"/>
      <c r="F47" s="216"/>
      <c r="G47" s="216"/>
      <c r="H47" s="216"/>
      <c r="I47" s="19"/>
    </row>
    <row r="48" spans="1:9" s="12" customFormat="1" ht="12.75" customHeight="1" x14ac:dyDescent="0.2">
      <c r="A48" s="216"/>
      <c r="B48" s="216"/>
      <c r="C48" s="215"/>
      <c r="D48" s="216"/>
      <c r="E48" s="216"/>
      <c r="F48" s="216"/>
      <c r="G48" s="216"/>
      <c r="H48" s="216"/>
      <c r="I48" s="19"/>
    </row>
    <row r="49" spans="1:9" s="12" customFormat="1" ht="12.75" customHeight="1" x14ac:dyDescent="0.2">
      <c r="A49" s="216"/>
      <c r="B49" s="216"/>
      <c r="C49" s="215"/>
      <c r="D49" s="216"/>
      <c r="E49" s="216"/>
      <c r="F49" s="216"/>
      <c r="G49" s="216"/>
      <c r="H49" s="216"/>
      <c r="I49" s="19"/>
    </row>
    <row r="50" spans="1:9" s="12" customFormat="1" ht="12.75" customHeight="1" x14ac:dyDescent="0.2">
      <c r="A50" s="216"/>
      <c r="B50" s="216"/>
      <c r="C50" s="215"/>
      <c r="D50" s="216"/>
      <c r="E50" s="216"/>
      <c r="F50" s="216"/>
      <c r="G50" s="216"/>
      <c r="H50" s="216"/>
      <c r="I50" s="19"/>
    </row>
    <row r="51" spans="1:9" s="12" customFormat="1" ht="12.75" customHeight="1" x14ac:dyDescent="0.2">
      <c r="A51" s="216"/>
      <c r="B51" s="216"/>
      <c r="C51" s="215"/>
      <c r="D51" s="216"/>
      <c r="E51" s="216"/>
      <c r="F51" s="216"/>
      <c r="G51" s="216"/>
      <c r="H51" s="216"/>
      <c r="I51" s="19"/>
    </row>
    <row r="52" spans="1:9" s="12" customFormat="1" ht="12.75" customHeight="1" x14ac:dyDescent="0.2">
      <c r="A52" s="216"/>
      <c r="B52" s="216"/>
      <c r="C52" s="215"/>
      <c r="D52" s="216"/>
      <c r="E52" s="216"/>
      <c r="F52" s="216"/>
      <c r="G52" s="216"/>
      <c r="H52" s="216"/>
      <c r="I52" s="19"/>
    </row>
    <row r="53" spans="1:9" s="12" customFormat="1" ht="12.75" customHeight="1" x14ac:dyDescent="0.2">
      <c r="A53" s="216"/>
      <c r="B53" s="216"/>
      <c r="C53" s="215"/>
      <c r="D53" s="216"/>
      <c r="E53" s="216"/>
      <c r="F53" s="216"/>
      <c r="G53" s="216"/>
      <c r="H53" s="216"/>
      <c r="I53" s="19"/>
    </row>
    <row r="54" spans="1:9" s="12" customFormat="1" ht="12.75" customHeight="1" x14ac:dyDescent="0.2">
      <c r="A54" s="216"/>
      <c r="B54" s="216"/>
      <c r="C54" s="215"/>
      <c r="D54" s="216"/>
      <c r="E54" s="216"/>
      <c r="F54" s="216"/>
      <c r="G54" s="216"/>
      <c r="H54" s="216"/>
      <c r="I54" s="19"/>
    </row>
    <row r="55" spans="1:9" s="12" customFormat="1" ht="12.75" customHeight="1" x14ac:dyDescent="0.2">
      <c r="A55" s="216"/>
      <c r="B55" s="216"/>
      <c r="C55" s="215"/>
      <c r="D55" s="216"/>
      <c r="E55" s="216"/>
      <c r="F55" s="216"/>
      <c r="G55" s="216"/>
      <c r="H55" s="216"/>
      <c r="I55" s="19"/>
    </row>
    <row r="56" spans="1:9" s="12" customFormat="1" ht="12.75" customHeight="1" x14ac:dyDescent="0.2">
      <c r="A56" s="216"/>
      <c r="B56" s="216"/>
      <c r="C56" s="215"/>
      <c r="D56" s="216"/>
      <c r="E56" s="216"/>
      <c r="F56" s="216"/>
      <c r="G56" s="216"/>
      <c r="H56" s="216"/>
      <c r="I56" s="19"/>
    </row>
    <row r="57" spans="1:9" s="12" customFormat="1" ht="12.75" customHeight="1" x14ac:dyDescent="0.2">
      <c r="A57" s="216"/>
      <c r="B57" s="216"/>
      <c r="C57" s="215"/>
      <c r="D57" s="216"/>
      <c r="E57" s="216"/>
      <c r="F57" s="216"/>
      <c r="G57" s="216"/>
      <c r="H57" s="216"/>
      <c r="I57" s="19"/>
    </row>
    <row r="58" spans="1:9" s="12" customFormat="1" ht="12.75" customHeight="1" x14ac:dyDescent="0.2">
      <c r="A58" s="216"/>
      <c r="B58" s="216"/>
      <c r="C58" s="215"/>
      <c r="D58" s="216"/>
      <c r="E58" s="216"/>
      <c r="F58" s="216"/>
      <c r="G58" s="216"/>
      <c r="H58" s="216"/>
      <c r="I58" s="19"/>
    </row>
    <row r="59" spans="1:9" s="12" customFormat="1" ht="12.75" customHeight="1" x14ac:dyDescent="0.2">
      <c r="A59" s="218"/>
      <c r="B59" s="218"/>
      <c r="C59" s="217"/>
      <c r="D59" s="218"/>
      <c r="E59" s="218"/>
      <c r="F59" s="218"/>
      <c r="G59" s="218"/>
      <c r="H59" s="218"/>
      <c r="I59" s="19"/>
    </row>
    <row r="60" spans="1:9" s="12" customFormat="1" ht="12.75" customHeight="1" x14ac:dyDescent="0.2">
      <c r="A60" s="218"/>
      <c r="B60" s="218"/>
      <c r="C60" s="217"/>
      <c r="D60" s="218"/>
      <c r="E60" s="218"/>
      <c r="F60" s="218"/>
      <c r="G60" s="218"/>
      <c r="H60" s="218"/>
      <c r="I60" s="19"/>
    </row>
    <row r="61" spans="1:9" ht="12.75" customHeight="1" thickBot="1" x14ac:dyDescent="0.25">
      <c r="A61" s="217"/>
      <c r="B61" s="218"/>
      <c r="C61" s="217"/>
      <c r="D61" s="217"/>
      <c r="E61" s="217"/>
      <c r="F61" s="218"/>
      <c r="G61" s="217"/>
      <c r="H61" s="218"/>
      <c r="I61" s="4"/>
    </row>
    <row r="62" spans="1:9" ht="12.75" customHeight="1" x14ac:dyDescent="0.2">
      <c r="A62" s="202"/>
      <c r="B62" s="203"/>
      <c r="C62" s="204"/>
      <c r="D62" s="136" t="s">
        <v>16</v>
      </c>
      <c r="E62" s="205"/>
      <c r="F62" s="203"/>
      <c r="G62" s="204"/>
      <c r="H62" s="206"/>
      <c r="I62" s="4"/>
    </row>
    <row r="63" spans="1:9" ht="12.75" customHeight="1" x14ac:dyDescent="0.2">
      <c r="A63" s="141"/>
      <c r="B63" s="142"/>
      <c r="C63" s="191"/>
      <c r="D63" s="192"/>
      <c r="E63" s="143"/>
      <c r="F63" s="142"/>
      <c r="G63" s="191"/>
      <c r="H63" s="144"/>
      <c r="I63" s="4"/>
    </row>
    <row r="64" spans="1:9" ht="12.75" customHeight="1" x14ac:dyDescent="0.2">
      <c r="A64" s="141"/>
      <c r="B64" s="155">
        <f>+[4]HRAPG2!$B$50</f>
        <v>6938950</v>
      </c>
      <c r="C64" s="191">
        <v>25</v>
      </c>
      <c r="D64" s="191" t="s">
        <v>17</v>
      </c>
      <c r="E64" s="143"/>
      <c r="F64" s="155">
        <f>+[4]HRAPG2!$G$50</f>
        <v>7102580</v>
      </c>
      <c r="G64" s="191"/>
      <c r="H64" s="156">
        <f>+[4]HRAPG2!$K$50</f>
        <v>7381680</v>
      </c>
      <c r="I64" s="4"/>
    </row>
    <row r="65" spans="1:9" ht="12.75" customHeight="1" x14ac:dyDescent="0.2">
      <c r="A65" s="141"/>
      <c r="B65" s="155">
        <f>+[4]HRAPG2!$B$51</f>
        <v>79982</v>
      </c>
      <c r="C65" s="191">
        <v>26</v>
      </c>
      <c r="D65" s="191" t="s">
        <v>53</v>
      </c>
      <c r="E65" s="143"/>
      <c r="F65" s="155">
        <f>+[4]HRAPG2!$G$51</f>
        <v>80690</v>
      </c>
      <c r="G65" s="191"/>
      <c r="H65" s="156">
        <f>+[4]HRAPG2!$K$51</f>
        <v>79020</v>
      </c>
      <c r="I65" s="4"/>
    </row>
    <row r="66" spans="1:9" ht="12.75" customHeight="1" x14ac:dyDescent="0.2">
      <c r="A66" s="141"/>
      <c r="B66" s="155">
        <f>+[4]HRAPG2!$B$52</f>
        <v>31886</v>
      </c>
      <c r="C66" s="191">
        <v>27</v>
      </c>
      <c r="D66" s="191" t="s">
        <v>54</v>
      </c>
      <c r="E66" s="143"/>
      <c r="F66" s="155">
        <f>+[4]HRAPG2!$G$52</f>
        <v>42330</v>
      </c>
      <c r="G66" s="191"/>
      <c r="H66" s="156">
        <f>+[4]HRAPG2!$K$52</f>
        <v>48940</v>
      </c>
      <c r="I66" s="4"/>
    </row>
    <row r="67" spans="1:9" ht="12.75" customHeight="1" x14ac:dyDescent="0.2">
      <c r="A67" s="141"/>
      <c r="B67" s="155">
        <f>+[4]HRAPG2!$B$53</f>
        <v>12579</v>
      </c>
      <c r="C67" s="191">
        <v>28</v>
      </c>
      <c r="D67" s="191" t="s">
        <v>55</v>
      </c>
      <c r="E67" s="143"/>
      <c r="F67" s="155">
        <f>+[4]HRAPG2!$G$53</f>
        <v>14000</v>
      </c>
      <c r="G67" s="191"/>
      <c r="H67" s="156">
        <f>+[4]HRAPG2!$K$53</f>
        <v>14280</v>
      </c>
      <c r="I67" s="4"/>
    </row>
    <row r="68" spans="1:9" ht="24.75" customHeight="1" x14ac:dyDescent="0.2">
      <c r="A68" s="141"/>
      <c r="B68" s="155">
        <f>+[4]HRAPG2!$B$54</f>
        <v>529022</v>
      </c>
      <c r="C68" s="191">
        <v>29</v>
      </c>
      <c r="D68" s="196" t="s">
        <v>56</v>
      </c>
      <c r="E68" s="143"/>
      <c r="F68" s="155">
        <f>+[4]HRAPG2!$G$54</f>
        <v>661890</v>
      </c>
      <c r="G68" s="191"/>
      <c r="H68" s="156">
        <f>+[4]HRAPG2!$K$54</f>
        <v>648810</v>
      </c>
      <c r="I68" s="4"/>
    </row>
    <row r="69" spans="1:9" ht="12.75" customHeight="1" x14ac:dyDescent="0.2">
      <c r="A69" s="141"/>
      <c r="B69" s="155"/>
      <c r="C69" s="191"/>
      <c r="D69" s="191"/>
      <c r="E69" s="143"/>
      <c r="F69" s="155"/>
      <c r="G69" s="191"/>
      <c r="H69" s="156"/>
      <c r="I69" s="4"/>
    </row>
    <row r="70" spans="1:9" ht="12.75" customHeight="1" x14ac:dyDescent="0.2">
      <c r="A70" s="141"/>
      <c r="B70" s="155"/>
      <c r="C70" s="191"/>
      <c r="D70" s="191"/>
      <c r="E70" s="143"/>
      <c r="F70" s="163"/>
      <c r="G70" s="191"/>
      <c r="H70" s="164"/>
      <c r="I70" s="4"/>
    </row>
    <row r="71" spans="1:9" s="12" customFormat="1" ht="12.75" customHeight="1" x14ac:dyDescent="0.2">
      <c r="A71" s="152"/>
      <c r="B71" s="161">
        <f>SUM(B64:B69)</f>
        <v>7592419</v>
      </c>
      <c r="C71" s="143">
        <v>30</v>
      </c>
      <c r="D71" s="192" t="s">
        <v>18</v>
      </c>
      <c r="E71" s="154"/>
      <c r="F71" s="161">
        <f>SUM(F64:F69)</f>
        <v>7901490</v>
      </c>
      <c r="G71" s="192"/>
      <c r="H71" s="162">
        <f>SUM(H64:H69)</f>
        <v>8172730</v>
      </c>
      <c r="I71" s="19"/>
    </row>
    <row r="72" spans="1:9" ht="12.75" customHeight="1" x14ac:dyDescent="0.2">
      <c r="A72" s="141"/>
      <c r="B72" s="155"/>
      <c r="C72" s="191"/>
      <c r="D72" s="192"/>
      <c r="E72" s="143"/>
      <c r="F72" s="155"/>
      <c r="G72" s="191"/>
      <c r="H72" s="156"/>
      <c r="I72" s="4"/>
    </row>
    <row r="73" spans="1:9" s="12" customFormat="1" ht="12.75" customHeight="1" x14ac:dyDescent="0.2">
      <c r="A73" s="152"/>
      <c r="B73" s="161">
        <f>SUM(B44-B71)</f>
        <v>-1501364</v>
      </c>
      <c r="C73" s="143">
        <v>31</v>
      </c>
      <c r="D73" s="192" t="s">
        <v>57</v>
      </c>
      <c r="E73" s="154"/>
      <c r="F73" s="161">
        <f>SUM(F44-F71)</f>
        <v>-326390</v>
      </c>
      <c r="G73" s="192"/>
      <c r="H73" s="162">
        <f>SUM(H44-H71)</f>
        <v>-1005550</v>
      </c>
      <c r="I73" s="19"/>
    </row>
    <row r="74" spans="1:9" s="12" customFormat="1" ht="12.75" customHeight="1" x14ac:dyDescent="0.2">
      <c r="A74" s="152"/>
      <c r="B74" s="142"/>
      <c r="C74" s="191"/>
      <c r="D74" s="192"/>
      <c r="E74" s="154"/>
      <c r="F74" s="142"/>
      <c r="G74" s="192"/>
      <c r="H74" s="144"/>
      <c r="I74" s="19"/>
    </row>
    <row r="75" spans="1:9" ht="12.75" customHeight="1" x14ac:dyDescent="0.2">
      <c r="A75" s="141"/>
      <c r="B75" s="155">
        <f>+[4]HRAPG2!$B$61</f>
        <v>1169119</v>
      </c>
      <c r="C75" s="191">
        <v>32</v>
      </c>
      <c r="D75" s="191" t="s">
        <v>58</v>
      </c>
      <c r="E75" s="143"/>
      <c r="F75" s="155">
        <f>+[4]HRAPG2!$G$61</f>
        <v>1169960</v>
      </c>
      <c r="G75" s="191"/>
      <c r="H75" s="156">
        <f>+[4]HRAPG2!$K$61</f>
        <v>1169960</v>
      </c>
      <c r="I75" s="4"/>
    </row>
    <row r="76" spans="1:9" ht="12.75" customHeight="1" x14ac:dyDescent="0.2">
      <c r="A76" s="141"/>
      <c r="B76" s="163">
        <f>+[4]HRAPG2!$B$62</f>
        <v>-107777</v>
      </c>
      <c r="C76" s="191">
        <v>33</v>
      </c>
      <c r="D76" s="191" t="s">
        <v>59</v>
      </c>
      <c r="E76" s="143"/>
      <c r="F76" s="163">
        <f>+[4]HRAPG2!$G$62</f>
        <v>-62000</v>
      </c>
      <c r="G76" s="191"/>
      <c r="H76" s="164">
        <f>+[4]HRAPG2!$K$62</f>
        <v>-77000</v>
      </c>
      <c r="I76" s="4"/>
    </row>
    <row r="77" spans="1:9" s="12" customFormat="1" ht="12.75" customHeight="1" x14ac:dyDescent="0.2">
      <c r="A77" s="152"/>
      <c r="B77" s="142">
        <f>SUM(B73:B76)</f>
        <v>-440022</v>
      </c>
      <c r="C77" s="191">
        <v>34</v>
      </c>
      <c r="D77" s="192" t="s">
        <v>60</v>
      </c>
      <c r="E77" s="154"/>
      <c r="F77" s="142">
        <f>SUM(F73:F76)</f>
        <v>781570</v>
      </c>
      <c r="G77" s="192"/>
      <c r="H77" s="144">
        <f>SUM(H73:H76)</f>
        <v>87410</v>
      </c>
      <c r="I77" s="19"/>
    </row>
    <row r="78" spans="1:9" ht="12.75" customHeight="1" x14ac:dyDescent="0.2">
      <c r="A78" s="141"/>
      <c r="B78" s="155"/>
      <c r="C78" s="191"/>
      <c r="D78" s="192"/>
      <c r="E78" s="143"/>
      <c r="F78" s="155"/>
      <c r="G78" s="191"/>
      <c r="H78" s="156"/>
      <c r="I78" s="4"/>
    </row>
    <row r="79" spans="1:9" ht="12.75" customHeight="1" x14ac:dyDescent="0.2">
      <c r="A79" s="141"/>
      <c r="B79" s="155"/>
      <c r="C79" s="191"/>
      <c r="D79" s="192" t="s">
        <v>61</v>
      </c>
      <c r="E79" s="143"/>
      <c r="F79" s="155"/>
      <c r="G79" s="191"/>
      <c r="H79" s="156"/>
      <c r="I79" s="4"/>
    </row>
    <row r="80" spans="1:9" ht="12.75" customHeight="1" x14ac:dyDescent="0.2">
      <c r="A80" s="141"/>
      <c r="B80" s="155">
        <f>+[4]HRAPG2!$B$66</f>
        <v>328996</v>
      </c>
      <c r="C80" s="191">
        <v>35</v>
      </c>
      <c r="D80" s="191" t="s">
        <v>28</v>
      </c>
      <c r="E80" s="143"/>
      <c r="F80" s="155">
        <f>+[4]HRAPG2!$G$66</f>
        <v>269600</v>
      </c>
      <c r="G80" s="191"/>
      <c r="H80" s="156">
        <f>+[4]HRAPG2!$K$66</f>
        <v>262670</v>
      </c>
      <c r="I80" s="4"/>
    </row>
    <row r="81" spans="1:9" ht="12.75" customHeight="1" x14ac:dyDescent="0.2">
      <c r="A81" s="141"/>
      <c r="B81" s="155">
        <f>+[4]HRAPG2!$B$67</f>
        <v>1081886</v>
      </c>
      <c r="C81" s="191">
        <v>36</v>
      </c>
      <c r="D81" s="191" t="s">
        <v>62</v>
      </c>
      <c r="E81" s="143"/>
      <c r="F81" s="155">
        <f>+[4]HRAPG2!$G$67</f>
        <v>-1051170</v>
      </c>
      <c r="G81" s="191"/>
      <c r="H81" s="156">
        <f>+[4]HRAPG2!$K$67</f>
        <v>-350080</v>
      </c>
      <c r="I81" s="4"/>
    </row>
    <row r="82" spans="1:9" ht="12.75" customHeight="1" x14ac:dyDescent="0.2">
      <c r="A82" s="141"/>
      <c r="B82" s="155"/>
      <c r="C82" s="191"/>
      <c r="D82" s="191"/>
      <c r="E82" s="143"/>
      <c r="F82" s="155"/>
      <c r="G82" s="191"/>
      <c r="H82" s="156"/>
      <c r="I82" s="4"/>
    </row>
    <row r="83" spans="1:9" ht="12.75" customHeight="1" x14ac:dyDescent="0.2">
      <c r="A83" s="141"/>
      <c r="B83" s="165">
        <f>SUM(B77:B81)</f>
        <v>970860</v>
      </c>
      <c r="C83" s="191">
        <v>37</v>
      </c>
      <c r="D83" s="192" t="s">
        <v>19</v>
      </c>
      <c r="E83" s="143"/>
      <c r="F83" s="165">
        <f>SUM(F77:F81)</f>
        <v>0</v>
      </c>
      <c r="G83" s="191"/>
      <c r="H83" s="166">
        <f>SUM(H77:H81)</f>
        <v>0</v>
      </c>
      <c r="I83" s="4"/>
    </row>
    <row r="84" spans="1:9" ht="12.75" customHeight="1" x14ac:dyDescent="0.2">
      <c r="A84" s="141"/>
      <c r="B84" s="155"/>
      <c r="C84" s="191"/>
      <c r="D84" s="191"/>
      <c r="E84" s="143"/>
      <c r="F84" s="155"/>
      <c r="G84" s="191"/>
      <c r="H84" s="156"/>
      <c r="I84" s="4"/>
    </row>
    <row r="85" spans="1:9" ht="12.75" customHeight="1" x14ac:dyDescent="0.2">
      <c r="A85" s="141"/>
      <c r="B85" s="142"/>
      <c r="C85" s="191"/>
      <c r="D85" s="192" t="s">
        <v>20</v>
      </c>
      <c r="E85" s="143"/>
      <c r="F85" s="142"/>
      <c r="G85" s="191"/>
      <c r="H85" s="144"/>
      <c r="I85" s="4"/>
    </row>
    <row r="86" spans="1:9" ht="12.75" customHeight="1" x14ac:dyDescent="0.2">
      <c r="A86" s="141"/>
      <c r="B86" s="155">
        <f>+[4]HRAPG2!$B$72</f>
        <v>1720860</v>
      </c>
      <c r="C86" s="191">
        <v>38</v>
      </c>
      <c r="D86" s="191" t="s">
        <v>63</v>
      </c>
      <c r="E86" s="143"/>
      <c r="F86" s="155">
        <f>+[4]HRAPG2!$G$72</f>
        <v>750000</v>
      </c>
      <c r="G86" s="191"/>
      <c r="H86" s="156">
        <v>750000</v>
      </c>
      <c r="I86" s="4"/>
    </row>
    <row r="87" spans="1:9" ht="12.75" customHeight="1" x14ac:dyDescent="0.2">
      <c r="A87" s="167"/>
      <c r="B87" s="140">
        <f>-SUM(B83)</f>
        <v>-970860</v>
      </c>
      <c r="C87" s="207">
        <v>39</v>
      </c>
      <c r="D87" s="207" t="s">
        <v>64</v>
      </c>
      <c r="E87" s="169"/>
      <c r="F87" s="140">
        <f>-SUM(F83)</f>
        <v>0</v>
      </c>
      <c r="G87" s="207"/>
      <c r="H87" s="170">
        <f>-SUM(H83)</f>
        <v>0</v>
      </c>
      <c r="I87" s="4"/>
    </row>
    <row r="88" spans="1:9" ht="12.75" customHeight="1" x14ac:dyDescent="0.2">
      <c r="A88" s="167"/>
      <c r="B88" s="171">
        <f>SUM(B86:B87)</f>
        <v>750000</v>
      </c>
      <c r="C88" s="207">
        <v>40</v>
      </c>
      <c r="D88" s="208" t="s">
        <v>26</v>
      </c>
      <c r="E88" s="169"/>
      <c r="F88" s="171">
        <f>+F87+F86</f>
        <v>750000</v>
      </c>
      <c r="G88" s="207"/>
      <c r="H88" s="173">
        <f>SUM(H86:H87)</f>
        <v>750000</v>
      </c>
      <c r="I88" s="4"/>
    </row>
    <row r="89" spans="1:9" ht="12.75" customHeight="1" x14ac:dyDescent="0.2">
      <c r="A89" s="167"/>
      <c r="B89" s="174"/>
      <c r="C89" s="207"/>
      <c r="D89" s="208"/>
      <c r="E89" s="169"/>
      <c r="F89" s="174"/>
      <c r="G89" s="207"/>
      <c r="H89" s="175"/>
      <c r="I89" s="4"/>
    </row>
    <row r="90" spans="1:9" ht="12.75" customHeight="1" thickBot="1" x14ac:dyDescent="0.25">
      <c r="A90" s="209"/>
      <c r="B90" s="210"/>
      <c r="C90" s="211"/>
      <c r="D90" s="212"/>
      <c r="E90" s="213"/>
      <c r="F90" s="210"/>
      <c r="G90" s="211"/>
      <c r="H90" s="214"/>
      <c r="I90" s="4"/>
    </row>
    <row r="91" spans="1:9" ht="12.75" customHeight="1" x14ac:dyDescent="0.2">
      <c r="A91" s="176"/>
      <c r="B91" s="177"/>
      <c r="C91" s="176"/>
      <c r="D91" s="178"/>
      <c r="E91" s="176"/>
      <c r="F91" s="179"/>
      <c r="G91" s="176"/>
      <c r="H91" s="179"/>
      <c r="I91" s="4"/>
    </row>
    <row r="92" spans="1:9" ht="12.75" customHeight="1" x14ac:dyDescent="0.2">
      <c r="A92" s="168"/>
      <c r="B92" s="153"/>
      <c r="C92" s="168"/>
      <c r="D92" s="172"/>
      <c r="E92" s="168"/>
      <c r="F92" s="180"/>
      <c r="G92" s="168"/>
      <c r="H92" s="180"/>
      <c r="I92" s="4"/>
    </row>
    <row r="93" spans="1:9" ht="12.75" customHeight="1" x14ac:dyDescent="0.2">
      <c r="A93" s="168"/>
      <c r="B93" s="153"/>
      <c r="C93" s="168"/>
      <c r="D93" s="172"/>
      <c r="E93" s="168"/>
      <c r="F93" s="180"/>
      <c r="G93" s="168"/>
      <c r="H93" s="180"/>
      <c r="I93" s="4"/>
    </row>
    <row r="94" spans="1:9" ht="12.75" customHeight="1" x14ac:dyDescent="0.2">
      <c r="A94" s="168"/>
      <c r="B94" s="153"/>
      <c r="C94" s="168"/>
      <c r="D94" s="172"/>
      <c r="E94" s="168"/>
      <c r="F94" s="180"/>
      <c r="G94" s="168"/>
      <c r="H94" s="180"/>
      <c r="I94" s="4"/>
    </row>
    <row r="95" spans="1:9" ht="12.75" customHeight="1" x14ac:dyDescent="0.2">
      <c r="A95" s="168"/>
      <c r="B95" s="153"/>
      <c r="C95" s="168"/>
      <c r="D95" s="172"/>
      <c r="E95" s="168"/>
      <c r="F95" s="180"/>
      <c r="G95" s="168"/>
      <c r="H95" s="180"/>
      <c r="I95" s="4"/>
    </row>
    <row r="96" spans="1:9" ht="12.75" customHeight="1" x14ac:dyDescent="0.2">
      <c r="A96" s="168"/>
      <c r="B96" s="153"/>
      <c r="C96" s="168"/>
      <c r="D96" s="172"/>
      <c r="E96" s="168"/>
      <c r="F96" s="180"/>
      <c r="G96" s="168"/>
      <c r="H96" s="180"/>
      <c r="I96" s="4"/>
    </row>
    <row r="97" spans="1:9" ht="12.75" customHeight="1" x14ac:dyDescent="0.2">
      <c r="A97" s="168"/>
      <c r="B97" s="153"/>
      <c r="C97" s="168"/>
      <c r="D97" s="172"/>
      <c r="E97" s="168"/>
      <c r="F97" s="180"/>
      <c r="G97" s="168"/>
      <c r="H97" s="180"/>
      <c r="I97" s="4"/>
    </row>
    <row r="98" spans="1:9" ht="12.75" customHeight="1" x14ac:dyDescent="0.2">
      <c r="A98" s="168"/>
      <c r="B98" s="153"/>
      <c r="C98" s="168"/>
      <c r="D98" s="172"/>
      <c r="E98" s="168"/>
      <c r="F98" s="180"/>
      <c r="G98" s="168"/>
      <c r="H98" s="180"/>
      <c r="I98" s="4"/>
    </row>
    <row r="99" spans="1:9" ht="12.75" customHeight="1" x14ac:dyDescent="0.2">
      <c r="A99" s="168"/>
      <c r="B99" s="153"/>
      <c r="C99" s="168"/>
      <c r="D99" s="172"/>
      <c r="E99" s="168"/>
      <c r="F99" s="180"/>
      <c r="G99" s="168"/>
      <c r="H99" s="180"/>
      <c r="I99" s="4"/>
    </row>
    <row r="100" spans="1:9" ht="12.75" customHeight="1" x14ac:dyDescent="0.2">
      <c r="A100" s="168"/>
      <c r="B100" s="153"/>
      <c r="C100" s="168"/>
      <c r="D100" s="172"/>
      <c r="E100" s="168"/>
      <c r="F100" s="180"/>
      <c r="G100" s="168"/>
      <c r="H100" s="180"/>
      <c r="I100" s="4"/>
    </row>
    <row r="101" spans="1:9" ht="12.75" customHeight="1" x14ac:dyDescent="0.2">
      <c r="A101" s="168"/>
      <c r="B101" s="153"/>
      <c r="C101" s="168"/>
      <c r="D101" s="172"/>
      <c r="E101" s="168"/>
      <c r="F101" s="180"/>
      <c r="G101" s="168"/>
      <c r="H101" s="180"/>
      <c r="I101" s="4"/>
    </row>
    <row r="102" spans="1:9" ht="12.75" customHeight="1" x14ac:dyDescent="0.2">
      <c r="A102" s="168"/>
      <c r="B102" s="153"/>
      <c r="C102" s="168"/>
      <c r="D102" s="172"/>
      <c r="E102" s="168"/>
      <c r="F102" s="180"/>
      <c r="G102" s="168"/>
      <c r="H102" s="180"/>
      <c r="I102" s="4"/>
    </row>
    <row r="103" spans="1:9" ht="12.75" customHeight="1" x14ac:dyDescent="0.2">
      <c r="A103" s="168"/>
      <c r="B103" s="153"/>
      <c r="C103" s="168"/>
      <c r="D103" s="172"/>
      <c r="E103" s="168"/>
      <c r="F103" s="180"/>
      <c r="G103" s="168"/>
      <c r="H103" s="180"/>
      <c r="I103" s="4"/>
    </row>
    <row r="104" spans="1:9" ht="12.75" customHeight="1" x14ac:dyDescent="0.2">
      <c r="A104" s="168"/>
      <c r="B104" s="153"/>
      <c r="C104" s="168"/>
      <c r="D104" s="172"/>
      <c r="E104" s="168"/>
      <c r="F104" s="180"/>
      <c r="G104" s="168"/>
      <c r="H104" s="180"/>
      <c r="I104" s="4"/>
    </row>
    <row r="105" spans="1:9" ht="12.75" customHeight="1" x14ac:dyDescent="0.2">
      <c r="A105" s="168"/>
      <c r="B105" s="153"/>
      <c r="C105" s="168"/>
      <c r="D105" s="172"/>
      <c r="E105" s="168"/>
      <c r="F105" s="180"/>
      <c r="G105" s="168"/>
      <c r="H105" s="180"/>
      <c r="I105" s="4"/>
    </row>
    <row r="106" spans="1:9" ht="12.75" customHeight="1" x14ac:dyDescent="0.2">
      <c r="A106" s="168"/>
      <c r="B106" s="153"/>
      <c r="C106" s="168"/>
      <c r="D106" s="172"/>
      <c r="E106" s="168"/>
      <c r="F106" s="180"/>
      <c r="G106" s="168"/>
      <c r="H106" s="180"/>
      <c r="I106" s="4"/>
    </row>
    <row r="107" spans="1:9" ht="12.75" customHeight="1" x14ac:dyDescent="0.2">
      <c r="A107" s="168"/>
      <c r="B107" s="153"/>
      <c r="C107" s="168"/>
      <c r="D107" s="172"/>
      <c r="E107" s="168"/>
      <c r="F107" s="180"/>
      <c r="G107" s="168"/>
      <c r="H107" s="180"/>
      <c r="I107" s="4"/>
    </row>
    <row r="108" spans="1:9" ht="12.75" customHeight="1" x14ac:dyDescent="0.2">
      <c r="A108" s="168"/>
      <c r="B108" s="153"/>
      <c r="C108" s="168"/>
      <c r="D108" s="172"/>
      <c r="E108" s="168"/>
      <c r="F108" s="180"/>
      <c r="G108" s="168"/>
      <c r="H108" s="180"/>
      <c r="I108" s="4"/>
    </row>
    <row r="109" spans="1:9" ht="12.75" customHeight="1" x14ac:dyDescent="0.2">
      <c r="A109" s="168"/>
      <c r="B109" s="153"/>
      <c r="C109" s="168"/>
      <c r="D109" s="172"/>
      <c r="E109" s="168"/>
      <c r="F109" s="180"/>
      <c r="G109" s="168"/>
      <c r="H109" s="180"/>
      <c r="I109" s="4"/>
    </row>
    <row r="110" spans="1:9" ht="12.75" customHeight="1" x14ac:dyDescent="0.2">
      <c r="A110" s="168"/>
      <c r="B110" s="153"/>
      <c r="C110" s="168"/>
      <c r="D110" s="172"/>
      <c r="E110" s="168"/>
      <c r="F110" s="180"/>
      <c r="G110" s="168"/>
      <c r="H110" s="180"/>
      <c r="I110" s="4"/>
    </row>
    <row r="111" spans="1:9" ht="12.75" customHeight="1" x14ac:dyDescent="0.2">
      <c r="A111" s="168"/>
      <c r="B111" s="153"/>
      <c r="C111" s="168"/>
      <c r="D111" s="172"/>
      <c r="E111" s="168"/>
      <c r="F111" s="180"/>
      <c r="G111" s="168"/>
      <c r="H111" s="180"/>
      <c r="I111" s="4"/>
    </row>
    <row r="112" spans="1:9" ht="12.75" customHeight="1" x14ac:dyDescent="0.2">
      <c r="A112" s="168"/>
      <c r="B112" s="153"/>
      <c r="C112" s="168"/>
      <c r="D112" s="172"/>
      <c r="E112" s="168"/>
      <c r="F112" s="180"/>
      <c r="G112" s="168"/>
      <c r="H112" s="180"/>
      <c r="I112" s="4"/>
    </row>
    <row r="113" spans="1:9" ht="12.75" customHeight="1" x14ac:dyDescent="0.2">
      <c r="A113" s="168"/>
      <c r="B113" s="153"/>
      <c r="C113" s="168"/>
      <c r="D113" s="172"/>
      <c r="E113" s="168"/>
      <c r="F113" s="180"/>
      <c r="G113" s="168"/>
      <c r="H113" s="180"/>
      <c r="I113" s="4"/>
    </row>
    <row r="114" spans="1:9" ht="12.75" customHeight="1" x14ac:dyDescent="0.2">
      <c r="A114" s="168"/>
      <c r="B114" s="153"/>
      <c r="C114" s="168"/>
      <c r="D114" s="172"/>
      <c r="E114" s="168"/>
      <c r="F114" s="180"/>
      <c r="G114" s="168"/>
      <c r="H114" s="180"/>
      <c r="I114" s="4"/>
    </row>
    <row r="115" spans="1:9" ht="12.75" customHeight="1" x14ac:dyDescent="0.2">
      <c r="A115" s="168"/>
      <c r="B115" s="153"/>
      <c r="C115" s="168"/>
      <c r="D115" s="172"/>
      <c r="E115" s="168"/>
      <c r="F115" s="180"/>
      <c r="G115" s="168"/>
      <c r="H115" s="180"/>
      <c r="I115" s="4"/>
    </row>
    <row r="116" spans="1:9" ht="12.75" customHeight="1" x14ac:dyDescent="0.2">
      <c r="A116" s="168"/>
      <c r="B116" s="153"/>
      <c r="C116" s="168"/>
      <c r="D116" s="172"/>
      <c r="E116" s="168"/>
      <c r="F116" s="180"/>
      <c r="G116" s="168"/>
      <c r="H116" s="180"/>
      <c r="I116" s="4"/>
    </row>
    <row r="117" spans="1:9" ht="12.75" customHeight="1" x14ac:dyDescent="0.2">
      <c r="A117" s="168"/>
      <c r="B117" s="153"/>
      <c r="C117" s="168"/>
      <c r="D117" s="172"/>
      <c r="E117" s="168"/>
      <c r="F117" s="180"/>
      <c r="G117" s="168"/>
      <c r="H117" s="180"/>
      <c r="I117" s="4"/>
    </row>
    <row r="118" spans="1:9" ht="12.75" customHeight="1" x14ac:dyDescent="0.2">
      <c r="A118" s="168"/>
      <c r="B118" s="153"/>
      <c r="C118" s="168"/>
      <c r="D118" s="172"/>
      <c r="E118" s="168"/>
      <c r="F118" s="180"/>
      <c r="G118" s="168"/>
      <c r="H118" s="180"/>
      <c r="I118" s="4"/>
    </row>
    <row r="119" spans="1:9" ht="12.75" customHeight="1" x14ac:dyDescent="0.2">
      <c r="A119" s="168"/>
      <c r="B119" s="153"/>
      <c r="C119" s="168"/>
      <c r="D119" s="172"/>
      <c r="E119" s="168"/>
      <c r="F119" s="180"/>
      <c r="G119" s="168"/>
      <c r="H119" s="180"/>
      <c r="I119" s="4"/>
    </row>
    <row r="120" spans="1:9" ht="12.75" customHeight="1" x14ac:dyDescent="0.2">
      <c r="A120" s="168"/>
      <c r="B120" s="153"/>
      <c r="C120" s="168"/>
      <c r="D120" s="172"/>
      <c r="E120" s="168"/>
      <c r="F120" s="180"/>
      <c r="G120" s="168"/>
      <c r="H120" s="180"/>
      <c r="I120" s="4"/>
    </row>
    <row r="121" spans="1:9" ht="12.75" customHeight="1" x14ac:dyDescent="0.2">
      <c r="A121" s="168"/>
      <c r="B121" s="153"/>
      <c r="C121" s="168"/>
      <c r="D121" s="172"/>
      <c r="E121" s="168"/>
      <c r="F121" s="180"/>
      <c r="G121" s="168"/>
      <c r="H121" s="180"/>
      <c r="I121" s="4"/>
    </row>
    <row r="122" spans="1:9" ht="12.75" customHeight="1" x14ac:dyDescent="0.2">
      <c r="A122" s="168"/>
      <c r="B122" s="153"/>
      <c r="C122" s="168"/>
      <c r="D122" s="172"/>
      <c r="E122" s="168"/>
      <c r="F122" s="180"/>
      <c r="G122" s="168"/>
      <c r="H122" s="180"/>
      <c r="I122" s="4"/>
    </row>
    <row r="123" spans="1:9" ht="12.75" customHeight="1" x14ac:dyDescent="0.2">
      <c r="A123" s="168"/>
      <c r="B123" s="153"/>
      <c r="C123" s="168"/>
      <c r="D123" s="172"/>
      <c r="E123" s="168"/>
      <c r="F123" s="180"/>
      <c r="G123" s="168"/>
      <c r="H123" s="180"/>
      <c r="I123" s="4"/>
    </row>
    <row r="124" spans="1:9" ht="12.75" customHeight="1" x14ac:dyDescent="0.2">
      <c r="A124" s="168"/>
      <c r="B124" s="153"/>
      <c r="C124" s="168"/>
      <c r="D124" s="172"/>
      <c r="E124" s="168"/>
      <c r="F124" s="180"/>
      <c r="G124" s="168"/>
      <c r="H124" s="180"/>
      <c r="I124" s="4"/>
    </row>
    <row r="125" spans="1:9" ht="12.75" customHeight="1" x14ac:dyDescent="0.2">
      <c r="A125" s="168"/>
      <c r="B125" s="153"/>
      <c r="C125" s="168"/>
      <c r="D125" s="172"/>
      <c r="E125" s="168"/>
      <c r="F125" s="180"/>
      <c r="G125" s="168"/>
      <c r="H125" s="180"/>
      <c r="I125" s="4"/>
    </row>
    <row r="126" spans="1:9" ht="12.75" customHeight="1" x14ac:dyDescent="0.2">
      <c r="A126" s="168"/>
      <c r="B126" s="153"/>
      <c r="C126" s="168"/>
      <c r="D126" s="172"/>
      <c r="E126" s="168"/>
      <c r="F126" s="180"/>
      <c r="G126" s="168"/>
      <c r="H126" s="180"/>
      <c r="I126" s="4"/>
    </row>
    <row r="127" spans="1:9" ht="12.75" customHeight="1" x14ac:dyDescent="0.2">
      <c r="A127" s="168"/>
      <c r="B127" s="153"/>
      <c r="C127" s="168"/>
      <c r="D127" s="172"/>
      <c r="E127" s="168"/>
      <c r="F127" s="180"/>
      <c r="G127" s="168"/>
      <c r="H127" s="180"/>
      <c r="I127" s="4"/>
    </row>
    <row r="128" spans="1:9" ht="12.75" customHeight="1" x14ac:dyDescent="0.2">
      <c r="A128" s="168"/>
      <c r="B128" s="153"/>
      <c r="C128" s="168"/>
      <c r="D128" s="172"/>
      <c r="E128" s="168"/>
      <c r="F128" s="180"/>
      <c r="G128" s="168"/>
      <c r="H128" s="180"/>
      <c r="I128" s="4"/>
    </row>
    <row r="129" spans="1:9" ht="12.75" customHeight="1" x14ac:dyDescent="0.2">
      <c r="A129" s="168"/>
      <c r="B129" s="153"/>
      <c r="C129" s="168"/>
      <c r="D129" s="172"/>
      <c r="E129" s="168"/>
      <c r="F129" s="180"/>
      <c r="G129" s="168"/>
      <c r="H129" s="180"/>
      <c r="I129" s="4"/>
    </row>
    <row r="130" spans="1:9" ht="12.75" customHeight="1" x14ac:dyDescent="0.2">
      <c r="A130" s="168"/>
      <c r="B130" s="153"/>
      <c r="C130" s="168"/>
      <c r="D130" s="172"/>
      <c r="E130" s="168"/>
      <c r="F130" s="180"/>
      <c r="G130" s="168"/>
      <c r="H130" s="180"/>
      <c r="I130" s="4"/>
    </row>
    <row r="131" spans="1:9" ht="12.75" customHeight="1" x14ac:dyDescent="0.2">
      <c r="A131" s="168"/>
      <c r="B131" s="145"/>
      <c r="C131" s="168"/>
      <c r="D131" s="168"/>
      <c r="E131" s="168"/>
      <c r="F131" s="181"/>
      <c r="G131" s="168"/>
      <c r="H131" s="181"/>
      <c r="I131" s="4"/>
    </row>
    <row r="132" spans="1:9" ht="12.75" customHeight="1" x14ac:dyDescent="0.2">
      <c r="A132" s="182"/>
      <c r="B132" s="183"/>
      <c r="C132" s="182"/>
      <c r="D132" s="182"/>
      <c r="E132" s="182"/>
      <c r="F132" s="182"/>
      <c r="G132" s="182"/>
      <c r="H132" s="182"/>
      <c r="I132" s="4"/>
    </row>
    <row r="133" spans="1:9" ht="12.75" customHeight="1" x14ac:dyDescent="0.2">
      <c r="A133" s="184"/>
      <c r="B133" s="183"/>
      <c r="C133" s="182"/>
      <c r="D133" s="182"/>
      <c r="E133" s="182"/>
      <c r="F133" s="182"/>
      <c r="G133" s="182"/>
      <c r="H133" s="182"/>
      <c r="I133" s="4"/>
    </row>
    <row r="134" spans="1:9" ht="12.75" customHeight="1" x14ac:dyDescent="0.2">
      <c r="A134" s="182"/>
      <c r="B134" s="183"/>
      <c r="C134" s="182"/>
      <c r="D134" s="182"/>
      <c r="E134" s="182"/>
      <c r="F134" s="182"/>
      <c r="G134" s="182"/>
      <c r="H134" s="182"/>
      <c r="I134" s="4"/>
    </row>
    <row r="135" spans="1:9" ht="12.75" customHeight="1" x14ac:dyDescent="0.2">
      <c r="A135" s="185"/>
      <c r="B135" s="183"/>
      <c r="C135" s="182"/>
      <c r="D135" s="182"/>
      <c r="E135" s="182"/>
      <c r="F135" s="182"/>
      <c r="G135" s="182"/>
      <c r="H135" s="182"/>
      <c r="I135" s="4"/>
    </row>
    <row r="136" spans="1:9" ht="12.75" customHeight="1" x14ac:dyDescent="0.2">
      <c r="A136" s="182"/>
      <c r="B136" s="183"/>
      <c r="C136" s="182"/>
      <c r="D136" s="182"/>
      <c r="E136" s="182"/>
      <c r="F136" s="182"/>
      <c r="G136" s="182"/>
      <c r="H136" s="182"/>
    </row>
    <row r="137" spans="1:9" ht="12.75" customHeight="1" x14ac:dyDescent="0.2">
      <c r="A137" s="182"/>
      <c r="B137" s="183"/>
      <c r="C137" s="182"/>
      <c r="D137" s="182"/>
      <c r="E137" s="182"/>
      <c r="F137" s="182"/>
      <c r="G137" s="182"/>
      <c r="H137" s="182"/>
    </row>
    <row r="138" spans="1:9" ht="12.75" customHeight="1" x14ac:dyDescent="0.2">
      <c r="A138" s="182"/>
      <c r="B138" s="183"/>
      <c r="C138" s="182"/>
      <c r="D138" s="182"/>
      <c r="E138" s="182"/>
      <c r="F138" s="182"/>
      <c r="G138" s="182"/>
      <c r="H138" s="182"/>
    </row>
    <row r="139" spans="1:9" ht="12.75" customHeight="1" x14ac:dyDescent="0.2">
      <c r="A139" s="182"/>
      <c r="B139" s="183"/>
      <c r="C139" s="182"/>
      <c r="D139" s="182"/>
      <c r="E139" s="182"/>
      <c r="F139" s="182"/>
      <c r="G139" s="182"/>
      <c r="H139" s="182"/>
    </row>
    <row r="140" spans="1:9" ht="12.75" customHeight="1" x14ac:dyDescent="0.2">
      <c r="A140" s="182"/>
      <c r="B140" s="183"/>
      <c r="C140" s="182"/>
      <c r="D140" s="182"/>
      <c r="E140" s="182"/>
      <c r="F140" s="182"/>
      <c r="G140" s="182"/>
      <c r="H140" s="182"/>
    </row>
    <row r="141" spans="1:9" ht="12.75" customHeight="1" x14ac:dyDescent="0.2">
      <c r="A141" s="182"/>
      <c r="B141" s="183"/>
      <c r="C141" s="182"/>
      <c r="D141" s="182"/>
      <c r="E141" s="182"/>
      <c r="F141" s="182"/>
      <c r="G141" s="182"/>
      <c r="H141" s="182"/>
    </row>
    <row r="142" spans="1:9" ht="12.75" customHeight="1" x14ac:dyDescent="0.2">
      <c r="A142" s="182"/>
      <c r="B142" s="183"/>
      <c r="C142" s="182"/>
      <c r="D142" s="182"/>
      <c r="E142" s="182"/>
      <c r="F142" s="182"/>
      <c r="G142" s="182"/>
      <c r="H142" s="182"/>
    </row>
    <row r="143" spans="1:9" ht="12.75" customHeight="1" x14ac:dyDescent="0.2">
      <c r="A143" s="182"/>
      <c r="B143" s="183"/>
      <c r="C143" s="182"/>
      <c r="D143" s="182"/>
      <c r="E143" s="182"/>
      <c r="F143" s="182"/>
      <c r="G143" s="182"/>
      <c r="H143" s="182"/>
    </row>
    <row r="144" spans="1:9" ht="12.75" customHeight="1" x14ac:dyDescent="0.2">
      <c r="A144" s="186"/>
      <c r="B144" s="183"/>
      <c r="C144" s="182"/>
      <c r="D144" s="182"/>
      <c r="E144" s="182"/>
      <c r="F144" s="182"/>
      <c r="G144" s="182"/>
      <c r="H144" s="182"/>
    </row>
    <row r="145" spans="1:8" ht="12.75" customHeight="1" x14ac:dyDescent="0.2">
      <c r="A145" s="182"/>
      <c r="B145" s="183"/>
      <c r="C145" s="182"/>
      <c r="D145" s="182"/>
      <c r="E145" s="182"/>
      <c r="F145" s="182"/>
      <c r="G145" s="182"/>
      <c r="H145" s="182"/>
    </row>
    <row r="146" spans="1:8" ht="12.75" customHeight="1" x14ac:dyDescent="0.2">
      <c r="A146" s="182"/>
      <c r="B146" s="183"/>
      <c r="C146" s="182"/>
      <c r="D146" s="182"/>
      <c r="E146" s="182"/>
      <c r="F146" s="182"/>
      <c r="G146" s="182"/>
      <c r="H146" s="182"/>
    </row>
    <row r="147" spans="1:8" ht="12.75" customHeight="1" x14ac:dyDescent="0.2">
      <c r="A147" s="182"/>
      <c r="B147" s="183"/>
      <c r="C147" s="182"/>
      <c r="D147" s="182"/>
      <c r="E147" s="182"/>
      <c r="F147" s="182"/>
      <c r="G147" s="182"/>
      <c r="H147" s="182"/>
    </row>
    <row r="148" spans="1:8" ht="12.75" customHeight="1" x14ac:dyDescent="0.2">
      <c r="A148" s="182"/>
      <c r="B148" s="183"/>
      <c r="C148" s="182"/>
      <c r="D148" s="182"/>
      <c r="E148" s="182"/>
      <c r="F148" s="182"/>
      <c r="G148" s="182"/>
      <c r="H148" s="182"/>
    </row>
    <row r="149" spans="1:8" ht="12.75" customHeight="1" x14ac:dyDescent="0.2">
      <c r="A149" s="182"/>
      <c r="B149" s="183"/>
      <c r="C149" s="182"/>
      <c r="D149" s="182"/>
      <c r="E149" s="182"/>
      <c r="F149" s="182"/>
      <c r="G149" s="182"/>
      <c r="H149" s="182"/>
    </row>
    <row r="150" spans="1:8" ht="12.75" customHeight="1" x14ac:dyDescent="0.2">
      <c r="A150" s="182"/>
      <c r="B150" s="183"/>
      <c r="C150" s="182"/>
      <c r="D150" s="182"/>
      <c r="E150" s="182"/>
      <c r="F150" s="182"/>
      <c r="G150" s="182"/>
      <c r="H150" s="182"/>
    </row>
    <row r="151" spans="1:8" ht="12.75" customHeight="1" x14ac:dyDescent="0.2">
      <c r="A151" s="182"/>
      <c r="B151" s="183"/>
      <c r="C151" s="182"/>
      <c r="D151" s="182"/>
      <c r="E151" s="182"/>
      <c r="F151" s="182"/>
      <c r="G151" s="182"/>
      <c r="H151" s="182"/>
    </row>
    <row r="152" spans="1:8" ht="12.75" customHeight="1" x14ac:dyDescent="0.2">
      <c r="A152" s="182"/>
      <c r="B152" s="183"/>
      <c r="C152" s="182"/>
      <c r="D152" s="182"/>
      <c r="E152" s="182"/>
      <c r="F152" s="182"/>
      <c r="G152" s="182"/>
      <c r="H152" s="182"/>
    </row>
    <row r="153" spans="1:8" ht="12.75" customHeight="1" x14ac:dyDescent="0.2">
      <c r="A153" s="182"/>
      <c r="B153" s="183"/>
      <c r="C153" s="182"/>
      <c r="D153" s="182"/>
      <c r="E153" s="182"/>
      <c r="F153" s="182"/>
      <c r="G153" s="182"/>
      <c r="H153" s="182"/>
    </row>
    <row r="154" spans="1:8" ht="12.75" customHeight="1" x14ac:dyDescent="0.2">
      <c r="A154" s="182"/>
      <c r="B154" s="183"/>
      <c r="C154" s="182"/>
      <c r="D154" s="182"/>
      <c r="E154" s="182"/>
      <c r="F154" s="182"/>
      <c r="G154" s="182"/>
      <c r="H154" s="182"/>
    </row>
    <row r="155" spans="1:8" ht="12.75" customHeight="1" x14ac:dyDescent="0.2">
      <c r="A155" s="182"/>
      <c r="B155" s="183"/>
      <c r="C155" s="182"/>
      <c r="D155" s="182"/>
      <c r="E155" s="182"/>
      <c r="F155" s="182"/>
      <c r="G155" s="182"/>
      <c r="H155" s="182"/>
    </row>
    <row r="156" spans="1:8" ht="12.75" customHeight="1" x14ac:dyDescent="0.2">
      <c r="A156" s="182"/>
      <c r="B156" s="183"/>
      <c r="C156" s="182"/>
      <c r="D156" s="182"/>
      <c r="E156" s="182"/>
      <c r="F156" s="182"/>
      <c r="G156" s="182"/>
      <c r="H156" s="182"/>
    </row>
    <row r="157" spans="1:8" ht="12.75" customHeight="1" x14ac:dyDescent="0.2">
      <c r="A157" s="182"/>
      <c r="B157" s="183"/>
      <c r="C157" s="182"/>
      <c r="D157" s="182"/>
      <c r="E157" s="182"/>
      <c r="F157" s="182"/>
      <c r="G157" s="182"/>
      <c r="H157" s="182"/>
    </row>
    <row r="158" spans="1:8" ht="12.75" customHeight="1" x14ac:dyDescent="0.2">
      <c r="A158" s="182"/>
      <c r="B158" s="183"/>
      <c r="C158" s="182"/>
      <c r="D158" s="182"/>
      <c r="E158" s="182"/>
      <c r="F158" s="182"/>
      <c r="G158" s="182"/>
      <c r="H158" s="182"/>
    </row>
    <row r="159" spans="1:8" ht="12.75" customHeight="1" x14ac:dyDescent="0.2">
      <c r="A159" s="182"/>
      <c r="B159" s="183"/>
      <c r="C159" s="182"/>
      <c r="D159" s="182"/>
      <c r="E159" s="182"/>
      <c r="F159" s="182"/>
      <c r="G159" s="182"/>
      <c r="H159" s="182"/>
    </row>
    <row r="160" spans="1:8" ht="12.75" customHeight="1" x14ac:dyDescent="0.2">
      <c r="A160" s="182"/>
      <c r="B160" s="183"/>
      <c r="C160" s="182"/>
      <c r="D160" s="182"/>
      <c r="E160" s="182"/>
      <c r="F160" s="182"/>
      <c r="G160" s="182"/>
      <c r="H160" s="182"/>
    </row>
    <row r="161" spans="1:8" ht="12.75" customHeight="1" x14ac:dyDescent="0.2">
      <c r="A161" s="182"/>
      <c r="B161" s="183"/>
      <c r="C161" s="182"/>
      <c r="D161" s="182"/>
      <c r="E161" s="182"/>
      <c r="F161" s="182"/>
      <c r="G161" s="182"/>
      <c r="H161" s="182"/>
    </row>
    <row r="162" spans="1:8" ht="12.75" customHeight="1" x14ac:dyDescent="0.2">
      <c r="A162" s="182"/>
      <c r="B162" s="183"/>
      <c r="C162" s="182"/>
      <c r="D162" s="182"/>
      <c r="E162" s="182"/>
      <c r="F162" s="182"/>
      <c r="G162" s="182"/>
      <c r="H162" s="182"/>
    </row>
    <row r="163" spans="1:8" ht="12.75" customHeight="1" x14ac:dyDescent="0.2">
      <c r="A163" s="182"/>
      <c r="B163" s="183"/>
      <c r="C163" s="182"/>
      <c r="D163" s="182"/>
      <c r="E163" s="182"/>
      <c r="F163" s="182"/>
      <c r="G163" s="182"/>
      <c r="H163" s="182"/>
    </row>
    <row r="164" spans="1:8" ht="12.75" customHeight="1" x14ac:dyDescent="0.2">
      <c r="A164" s="182"/>
      <c r="B164" s="183"/>
      <c r="C164" s="182"/>
      <c r="D164" s="182"/>
      <c r="E164" s="182"/>
      <c r="F164" s="182"/>
      <c r="G164" s="182"/>
      <c r="H164" s="182"/>
    </row>
    <row r="165" spans="1:8" ht="12.75" customHeight="1" x14ac:dyDescent="0.2">
      <c r="A165" s="182"/>
      <c r="B165" s="183"/>
      <c r="C165" s="182"/>
      <c r="D165" s="182"/>
      <c r="E165" s="182"/>
      <c r="F165" s="182"/>
      <c r="G165" s="182"/>
      <c r="H165" s="182"/>
    </row>
    <row r="166" spans="1:8" ht="12.75" customHeight="1" x14ac:dyDescent="0.2">
      <c r="A166" s="182"/>
      <c r="B166" s="183"/>
      <c r="C166" s="182"/>
      <c r="D166" s="182"/>
      <c r="E166" s="182"/>
      <c r="F166" s="182"/>
      <c r="G166" s="182"/>
      <c r="H166" s="182"/>
    </row>
    <row r="167" spans="1:8" ht="12.75" customHeight="1" x14ac:dyDescent="0.2">
      <c r="A167" s="182"/>
      <c r="B167" s="183"/>
      <c r="C167" s="182"/>
      <c r="D167" s="182"/>
      <c r="E167" s="182"/>
      <c r="F167" s="182"/>
      <c r="G167" s="182"/>
      <c r="H167" s="182"/>
    </row>
    <row r="168" spans="1:8" ht="12.75" customHeight="1" x14ac:dyDescent="0.2">
      <c r="A168" s="182"/>
      <c r="B168" s="183"/>
      <c r="C168" s="182"/>
      <c r="D168" s="182"/>
      <c r="E168" s="182"/>
      <c r="F168" s="182"/>
      <c r="G168" s="182"/>
      <c r="H168" s="182"/>
    </row>
    <row r="169" spans="1:8" ht="12.75" customHeight="1" x14ac:dyDescent="0.2">
      <c r="A169" s="182"/>
      <c r="B169" s="183"/>
      <c r="C169" s="182"/>
      <c r="D169" s="182"/>
      <c r="E169" s="182"/>
      <c r="F169" s="182"/>
      <c r="G169" s="182"/>
      <c r="H169" s="182"/>
    </row>
    <row r="170" spans="1:8" ht="12.75" customHeight="1" x14ac:dyDescent="0.2">
      <c r="A170" s="182"/>
      <c r="B170" s="183"/>
      <c r="C170" s="182"/>
      <c r="D170" s="182"/>
      <c r="E170" s="182"/>
      <c r="F170" s="182"/>
      <c r="G170" s="182"/>
      <c r="H170" s="182"/>
    </row>
    <row r="171" spans="1:8" ht="12.75" customHeight="1" x14ac:dyDescent="0.2">
      <c r="A171" s="182"/>
      <c r="B171" s="183"/>
      <c r="C171" s="182"/>
      <c r="D171" s="182"/>
      <c r="E171" s="182"/>
      <c r="F171" s="182"/>
      <c r="G171" s="182"/>
      <c r="H171" s="182"/>
    </row>
    <row r="172" spans="1:8" ht="12.75" customHeight="1" x14ac:dyDescent="0.2">
      <c r="A172" s="182"/>
      <c r="B172" s="183"/>
      <c r="C172" s="182"/>
      <c r="D172" s="182"/>
      <c r="E172" s="182"/>
      <c r="F172" s="182"/>
      <c r="G172" s="182"/>
      <c r="H172" s="182"/>
    </row>
    <row r="173" spans="1:8" ht="12.75" customHeight="1" x14ac:dyDescent="0.2">
      <c r="A173" s="182"/>
      <c r="B173" s="183"/>
      <c r="C173" s="182"/>
      <c r="D173" s="182"/>
      <c r="E173" s="182"/>
      <c r="F173" s="182"/>
      <c r="G173" s="182"/>
      <c r="H173" s="182"/>
    </row>
    <row r="174" spans="1:8" ht="12.75" customHeight="1" x14ac:dyDescent="0.2">
      <c r="A174" s="187"/>
      <c r="B174" s="183"/>
      <c r="C174" s="182"/>
      <c r="D174" s="182"/>
      <c r="E174" s="182"/>
      <c r="F174" s="182"/>
      <c r="G174" s="182"/>
      <c r="H174" s="182"/>
    </row>
    <row r="175" spans="1:8" ht="12.75" customHeight="1" x14ac:dyDescent="0.2">
      <c r="A175" s="182"/>
      <c r="B175" s="183"/>
      <c r="C175" s="182"/>
      <c r="D175" s="182"/>
      <c r="E175" s="182"/>
      <c r="F175" s="182"/>
      <c r="G175" s="182"/>
      <c r="H175" s="182"/>
    </row>
    <row r="176" spans="1:8" ht="12.75" customHeight="1" x14ac:dyDescent="0.2">
      <c r="A176" s="182"/>
      <c r="B176" s="183"/>
      <c r="C176" s="182"/>
      <c r="D176" s="182"/>
      <c r="E176" s="182"/>
      <c r="F176" s="182"/>
      <c r="G176" s="182"/>
      <c r="H176" s="182"/>
    </row>
    <row r="177" spans="1:8" ht="12.75" customHeight="1" x14ac:dyDescent="0.2">
      <c r="A177" s="182"/>
      <c r="B177" s="183"/>
      <c r="C177" s="182"/>
      <c r="D177" s="182"/>
      <c r="E177" s="182"/>
      <c r="F177" s="182"/>
      <c r="G177" s="182"/>
      <c r="H177" s="182"/>
    </row>
    <row r="178" spans="1:8" ht="12.75" customHeight="1" x14ac:dyDescent="0.2">
      <c r="A178" s="182"/>
      <c r="B178" s="183"/>
      <c r="C178" s="182"/>
      <c r="D178" s="182"/>
      <c r="E178" s="182"/>
      <c r="F178" s="182"/>
      <c r="G178" s="182"/>
      <c r="H178" s="182"/>
    </row>
    <row r="179" spans="1:8" ht="12.75" customHeight="1" x14ac:dyDescent="0.2">
      <c r="A179" s="182"/>
      <c r="B179" s="183"/>
      <c r="C179" s="182"/>
      <c r="D179" s="182"/>
      <c r="E179" s="182"/>
      <c r="F179" s="182"/>
      <c r="G179" s="182"/>
      <c r="H179" s="182"/>
    </row>
    <row r="180" spans="1:8" ht="12.75" customHeight="1" x14ac:dyDescent="0.2">
      <c r="A180" s="182"/>
      <c r="B180" s="183"/>
      <c r="C180" s="182"/>
      <c r="D180" s="182"/>
      <c r="E180" s="182"/>
      <c r="F180" s="182"/>
      <c r="G180" s="182"/>
      <c r="H180" s="182"/>
    </row>
    <row r="181" spans="1:8" ht="12.75" customHeight="1" x14ac:dyDescent="0.2">
      <c r="A181" s="4"/>
      <c r="C181" s="4"/>
      <c r="D181" s="4"/>
      <c r="E181" s="4"/>
      <c r="F181" s="4"/>
      <c r="G181" s="4"/>
      <c r="H181" s="4"/>
    </row>
    <row r="182" spans="1:8" ht="12.75" customHeight="1" x14ac:dyDescent="0.2">
      <c r="A182" s="4"/>
      <c r="C182" s="4"/>
      <c r="D182" s="4"/>
      <c r="E182" s="4"/>
      <c r="F182" s="4"/>
      <c r="G182" s="4"/>
      <c r="H182" s="4"/>
    </row>
    <row r="183" spans="1:8" ht="12.75" customHeight="1" x14ac:dyDescent="0.2">
      <c r="A183" s="4"/>
      <c r="C183" s="4"/>
      <c r="D183" s="4"/>
      <c r="E183" s="4"/>
      <c r="F183" s="4"/>
      <c r="G183" s="4"/>
      <c r="H183" s="4"/>
    </row>
    <row r="184" spans="1:8" ht="12.75" customHeight="1" x14ac:dyDescent="0.2">
      <c r="A184" s="4"/>
      <c r="C184" s="4"/>
      <c r="D184" s="4"/>
      <c r="E184" s="4"/>
      <c r="F184" s="4"/>
      <c r="G184" s="4"/>
      <c r="H184" s="4"/>
    </row>
    <row r="185" spans="1:8" ht="12.75" customHeight="1" x14ac:dyDescent="0.2">
      <c r="A185" s="4"/>
      <c r="C185" s="4"/>
      <c r="D185" s="4"/>
      <c r="E185" s="4"/>
      <c r="F185" s="4"/>
      <c r="G185" s="4"/>
      <c r="H185" s="4"/>
    </row>
    <row r="186" spans="1:8" ht="12.75" customHeight="1" x14ac:dyDescent="0.2">
      <c r="A186" s="4"/>
      <c r="C186" s="4"/>
      <c r="D186" s="4"/>
      <c r="E186" s="4"/>
      <c r="F186" s="4"/>
      <c r="G186" s="4"/>
      <c r="H186" s="4"/>
    </row>
    <row r="187" spans="1:8" ht="12.75" customHeight="1" x14ac:dyDescent="0.2">
      <c r="A187" s="4"/>
      <c r="C187" s="4"/>
      <c r="D187" s="4"/>
      <c r="E187" s="4"/>
      <c r="F187" s="4"/>
      <c r="G187" s="4"/>
      <c r="H187" s="4"/>
    </row>
    <row r="188" spans="1:8" ht="12.75" customHeight="1" x14ac:dyDescent="0.2">
      <c r="A188" s="4"/>
      <c r="C188" s="4"/>
      <c r="D188" s="4"/>
      <c r="E188" s="4"/>
      <c r="F188" s="4"/>
      <c r="G188" s="4"/>
      <c r="H188" s="4"/>
    </row>
    <row r="189" spans="1:8" ht="12.75" customHeight="1" x14ac:dyDescent="0.2">
      <c r="A189" s="4"/>
      <c r="C189" s="4"/>
      <c r="D189" s="4"/>
      <c r="E189" s="4"/>
      <c r="F189" s="4"/>
      <c r="G189" s="4"/>
      <c r="H189" s="4"/>
    </row>
    <row r="190" spans="1:8" ht="12.75" customHeight="1" x14ac:dyDescent="0.2">
      <c r="A190" s="4"/>
      <c r="C190" s="4"/>
      <c r="D190" s="4"/>
      <c r="E190" s="4"/>
      <c r="F190" s="4"/>
      <c r="G190" s="4"/>
      <c r="H190" s="4"/>
    </row>
    <row r="191" spans="1:8" ht="12.75" customHeight="1" x14ac:dyDescent="0.2">
      <c r="A191" s="4"/>
      <c r="C191" s="4"/>
      <c r="D191" s="4"/>
      <c r="E191" s="4"/>
      <c r="F191" s="4"/>
      <c r="G191" s="4"/>
      <c r="H191" s="4"/>
    </row>
    <row r="192" spans="1:8" ht="12.75" customHeight="1" x14ac:dyDescent="0.2">
      <c r="A192" s="4"/>
      <c r="C192" s="4"/>
      <c r="D192" s="4"/>
      <c r="E192" s="4"/>
      <c r="F192" s="4"/>
      <c r="G192" s="4"/>
      <c r="H192" s="4"/>
    </row>
    <row r="193" spans="1:8" ht="12.75" customHeight="1" x14ac:dyDescent="0.2">
      <c r="A193" s="4"/>
      <c r="C193" s="4"/>
      <c r="D193" s="4"/>
      <c r="E193" s="4"/>
      <c r="F193" s="4"/>
      <c r="G193" s="4"/>
      <c r="H193" s="4"/>
    </row>
    <row r="194" spans="1:8" ht="12.75" customHeight="1" x14ac:dyDescent="0.2">
      <c r="A194" s="4"/>
      <c r="C194" s="4"/>
      <c r="D194" s="4"/>
      <c r="E194" s="4"/>
      <c r="F194" s="4"/>
      <c r="G194" s="4"/>
      <c r="H194" s="4"/>
    </row>
    <row r="195" spans="1:8" ht="12.75" customHeight="1" x14ac:dyDescent="0.2">
      <c r="A195" s="4"/>
      <c r="C195" s="4"/>
      <c r="D195" s="4"/>
      <c r="E195" s="4"/>
      <c r="F195" s="4"/>
      <c r="G195" s="4"/>
      <c r="H195" s="4"/>
    </row>
    <row r="196" spans="1:8" ht="12.75" customHeight="1" x14ac:dyDescent="0.2">
      <c r="A196" s="4"/>
      <c r="C196" s="4"/>
      <c r="D196" s="4"/>
      <c r="E196" s="4"/>
      <c r="F196" s="4"/>
      <c r="G196" s="4"/>
      <c r="H196" s="4"/>
    </row>
    <row r="197" spans="1:8" ht="12.75" customHeight="1" x14ac:dyDescent="0.2">
      <c r="A197" s="4"/>
      <c r="C197" s="4"/>
      <c r="D197" s="4"/>
      <c r="E197" s="4"/>
      <c r="F197" s="4"/>
      <c r="G197" s="4"/>
      <c r="H197" s="4"/>
    </row>
    <row r="198" spans="1:8" ht="12.75" customHeight="1" x14ac:dyDescent="0.2">
      <c r="A198" s="4"/>
      <c r="C198" s="4"/>
      <c r="D198" s="4"/>
      <c r="E198" s="4"/>
      <c r="F198" s="4"/>
      <c r="G198" s="4"/>
      <c r="H198" s="4"/>
    </row>
    <row r="199" spans="1:8" ht="12.75" customHeight="1" x14ac:dyDescent="0.2">
      <c r="A199" s="4"/>
      <c r="C199" s="4"/>
      <c r="D199" s="4"/>
      <c r="E199" s="4"/>
      <c r="F199" s="4"/>
      <c r="G199" s="4"/>
      <c r="H199" s="4"/>
    </row>
    <row r="200" spans="1:8" s="12" customFormat="1" ht="12.75" customHeight="1" x14ac:dyDescent="0.2">
      <c r="A200" s="4"/>
      <c r="B200" s="2"/>
      <c r="C200" s="4"/>
      <c r="D200" s="4"/>
      <c r="E200" s="4"/>
      <c r="F200" s="4"/>
      <c r="G200" s="4"/>
      <c r="H200" s="4"/>
    </row>
    <row r="201" spans="1:8" ht="12.75" customHeight="1" x14ac:dyDescent="0.2">
      <c r="A201" s="4"/>
      <c r="C201" s="4"/>
      <c r="D201" s="4"/>
      <c r="E201" s="4"/>
      <c r="F201" s="4"/>
      <c r="G201" s="4"/>
      <c r="H201" s="4"/>
    </row>
    <row r="202" spans="1:8" ht="12.75" customHeight="1" x14ac:dyDescent="0.2">
      <c r="A202" s="4"/>
      <c r="C202" s="4"/>
      <c r="D202" s="4"/>
      <c r="E202" s="4"/>
      <c r="F202" s="4"/>
      <c r="G202" s="4"/>
      <c r="H202" s="4"/>
    </row>
    <row r="203" spans="1:8" ht="12.75" customHeight="1" x14ac:dyDescent="0.2">
      <c r="A203" s="4"/>
      <c r="C203" s="4"/>
      <c r="D203" s="4"/>
      <c r="E203" s="4"/>
      <c r="F203" s="4"/>
      <c r="G203" s="4"/>
      <c r="H203" s="4"/>
    </row>
    <row r="204" spans="1:8" ht="12.75" customHeight="1" x14ac:dyDescent="0.2">
      <c r="A204" s="4"/>
      <c r="C204" s="4"/>
      <c r="D204" s="4"/>
      <c r="E204" s="4"/>
      <c r="F204" s="4"/>
      <c r="G204" s="4"/>
      <c r="H204" s="4"/>
    </row>
    <row r="205" spans="1:8" ht="12.75" customHeight="1" x14ac:dyDescent="0.2">
      <c r="A205" s="4"/>
      <c r="C205" s="4"/>
      <c r="D205" s="4"/>
      <c r="E205" s="4"/>
      <c r="F205" s="4"/>
      <c r="G205" s="4"/>
      <c r="H205" s="4"/>
    </row>
    <row r="206" spans="1:8" ht="12.75" customHeight="1" x14ac:dyDescent="0.2">
      <c r="A206" s="4"/>
      <c r="C206" s="4"/>
      <c r="D206" s="4"/>
      <c r="E206" s="4"/>
      <c r="F206" s="4"/>
      <c r="G206" s="4"/>
      <c r="H206" s="4"/>
    </row>
    <row r="207" spans="1:8" ht="12.75" customHeight="1" x14ac:dyDescent="0.2">
      <c r="A207" s="4"/>
      <c r="C207" s="4"/>
      <c r="D207" s="4"/>
      <c r="E207" s="4"/>
      <c r="F207" s="4"/>
      <c r="G207" s="4"/>
      <c r="H207" s="4"/>
    </row>
    <row r="208" spans="1:8" ht="12.75" customHeight="1" x14ac:dyDescent="0.2">
      <c r="A208" s="4"/>
      <c r="C208" s="4"/>
      <c r="D208" s="4"/>
      <c r="E208" s="4"/>
      <c r="F208" s="4"/>
      <c r="G208" s="4"/>
      <c r="H208" s="4"/>
    </row>
    <row r="209" spans="1:8" ht="12.75" customHeight="1" x14ac:dyDescent="0.2">
      <c r="A209" s="4"/>
      <c r="C209" s="4"/>
      <c r="D209" s="4"/>
      <c r="E209" s="4"/>
      <c r="F209" s="4"/>
      <c r="G209" s="4"/>
      <c r="H209" s="4"/>
    </row>
    <row r="210" spans="1:8" ht="12.75" customHeight="1" x14ac:dyDescent="0.2">
      <c r="A210" s="4"/>
      <c r="C210" s="4"/>
      <c r="D210" s="4"/>
      <c r="E210" s="4"/>
      <c r="F210" s="4"/>
      <c r="G210" s="4"/>
      <c r="H210" s="4"/>
    </row>
    <row r="211" spans="1:8" ht="12.75" customHeight="1" x14ac:dyDescent="0.2">
      <c r="A211" s="4"/>
      <c r="C211" s="4"/>
      <c r="D211" s="4"/>
      <c r="E211" s="4"/>
      <c r="F211" s="4"/>
      <c r="G211" s="4"/>
      <c r="H211" s="4"/>
    </row>
    <row r="212" spans="1:8" ht="12.75" customHeight="1" x14ac:dyDescent="0.2">
      <c r="A212" s="4"/>
      <c r="C212" s="4"/>
      <c r="D212" s="4"/>
      <c r="E212" s="4"/>
      <c r="F212" s="4"/>
      <c r="G212" s="4"/>
      <c r="H212" s="4"/>
    </row>
    <row r="213" spans="1:8" ht="12.75" customHeight="1" x14ac:dyDescent="0.2">
      <c r="A213" s="4"/>
      <c r="C213" s="4"/>
      <c r="D213" s="4"/>
      <c r="E213" s="4"/>
      <c r="F213" s="4"/>
      <c r="G213" s="4"/>
      <c r="H213" s="4"/>
    </row>
    <row r="214" spans="1:8" ht="12.75" customHeight="1" x14ac:dyDescent="0.2">
      <c r="A214" s="4"/>
      <c r="C214" s="4"/>
      <c r="D214" s="4"/>
      <c r="E214" s="4"/>
      <c r="F214" s="4"/>
      <c r="G214" s="4"/>
      <c r="H214" s="4"/>
    </row>
    <row r="215" spans="1:8" ht="12.75" customHeight="1" x14ac:dyDescent="0.2">
      <c r="A215" s="4"/>
      <c r="C215" s="4"/>
      <c r="D215" s="4"/>
      <c r="E215" s="4"/>
      <c r="F215" s="4"/>
      <c r="G215" s="4"/>
      <c r="H215" s="4"/>
    </row>
    <row r="216" spans="1:8" ht="12.75" customHeight="1" x14ac:dyDescent="0.2">
      <c r="A216" s="4"/>
      <c r="C216" s="4"/>
      <c r="D216" s="4"/>
      <c r="E216" s="4"/>
      <c r="F216" s="4"/>
      <c r="G216" s="4"/>
      <c r="H216" s="4"/>
    </row>
    <row r="217" spans="1:8" ht="12.75" customHeight="1" x14ac:dyDescent="0.2">
      <c r="A217" s="4"/>
      <c r="C217" s="4"/>
      <c r="D217" s="4"/>
      <c r="E217" s="4"/>
      <c r="F217" s="4"/>
      <c r="G217" s="4"/>
      <c r="H217" s="4"/>
    </row>
    <row r="218" spans="1:8" ht="12.75" customHeight="1" x14ac:dyDescent="0.2">
      <c r="A218" s="4"/>
      <c r="C218" s="4"/>
      <c r="D218" s="4"/>
      <c r="E218" s="4"/>
      <c r="F218" s="4"/>
      <c r="G218" s="4"/>
      <c r="H218" s="4"/>
    </row>
    <row r="219" spans="1:8" ht="12.75" customHeight="1" x14ac:dyDescent="0.2">
      <c r="A219" s="4"/>
      <c r="C219" s="4"/>
      <c r="D219" s="4"/>
      <c r="E219" s="4"/>
      <c r="F219" s="4"/>
      <c r="G219" s="4"/>
      <c r="H219" s="4"/>
    </row>
    <row r="220" spans="1:8" ht="12.75" customHeight="1" x14ac:dyDescent="0.2">
      <c r="A220" s="4"/>
      <c r="C220" s="4"/>
      <c r="D220" s="4"/>
      <c r="E220" s="4"/>
      <c r="F220" s="4"/>
      <c r="G220" s="4"/>
      <c r="H220" s="4"/>
    </row>
    <row r="221" spans="1:8" ht="12.75" customHeight="1" x14ac:dyDescent="0.2">
      <c r="A221" s="4"/>
      <c r="C221" s="4"/>
      <c r="D221" s="4"/>
      <c r="E221" s="4"/>
      <c r="F221" s="4"/>
      <c r="G221" s="4"/>
      <c r="H221" s="4"/>
    </row>
    <row r="222" spans="1:8" ht="12.75" customHeight="1" x14ac:dyDescent="0.2">
      <c r="A222" s="4"/>
      <c r="C222" s="4"/>
      <c r="D222" s="4"/>
      <c r="E222" s="4"/>
      <c r="F222" s="4"/>
      <c r="G222" s="4"/>
      <c r="H222" s="4"/>
    </row>
    <row r="223" spans="1:8" ht="12.75" customHeight="1" x14ac:dyDescent="0.2">
      <c r="A223" s="4"/>
      <c r="C223" s="4"/>
      <c r="D223" s="4"/>
      <c r="E223" s="4"/>
      <c r="F223" s="4"/>
      <c r="G223" s="4"/>
      <c r="H223" s="4"/>
    </row>
    <row r="224" spans="1:8" ht="12.75" customHeight="1" x14ac:dyDescent="0.2">
      <c r="C224" s="4"/>
      <c r="D224" s="4"/>
      <c r="E224" s="4"/>
      <c r="F224" s="4"/>
      <c r="G224" s="4"/>
      <c r="H224" s="4"/>
    </row>
    <row r="225" spans="3:8" ht="12.75" customHeight="1" x14ac:dyDescent="0.2">
      <c r="C225" s="4"/>
      <c r="D225" s="4"/>
      <c r="E225" s="4"/>
      <c r="F225" s="4"/>
      <c r="G225" s="4"/>
      <c r="H225" s="4"/>
    </row>
    <row r="226" spans="3:8" ht="12.75" customHeight="1" x14ac:dyDescent="0.2">
      <c r="C226" s="4"/>
      <c r="D226" s="4"/>
      <c r="E226" s="4"/>
      <c r="F226" s="4"/>
      <c r="G226" s="4"/>
      <c r="H226" s="4"/>
    </row>
    <row r="227" spans="3:8" ht="12.75" customHeight="1" x14ac:dyDescent="0.2">
      <c r="C227" s="4"/>
      <c r="D227" s="4"/>
      <c r="E227" s="4"/>
      <c r="F227" s="4"/>
      <c r="G227" s="4"/>
      <c r="H227" s="4"/>
    </row>
    <row r="228" spans="3:8" ht="12.75" customHeight="1" x14ac:dyDescent="0.2">
      <c r="C228" s="4"/>
      <c r="D228" s="4"/>
      <c r="E228" s="4"/>
      <c r="F228" s="4"/>
      <c r="G228" s="4"/>
      <c r="H228" s="4"/>
    </row>
    <row r="229" spans="3:8" ht="12.75" customHeight="1" x14ac:dyDescent="0.2">
      <c r="C229" s="4"/>
      <c r="D229" s="4"/>
      <c r="E229" s="4"/>
      <c r="F229" s="4"/>
      <c r="G229" s="4"/>
      <c r="H229" s="4"/>
    </row>
    <row r="230" spans="3:8" ht="12.75" customHeight="1" x14ac:dyDescent="0.2">
      <c r="C230" s="4"/>
      <c r="D230" s="4"/>
      <c r="E230" s="4"/>
      <c r="F230" s="4"/>
      <c r="G230" s="4"/>
      <c r="H230" s="4"/>
    </row>
    <row r="231" spans="3:8" ht="12.75" customHeight="1" x14ac:dyDescent="0.2">
      <c r="C231" s="4"/>
      <c r="D231" s="4"/>
      <c r="E231" s="4"/>
      <c r="F231" s="4"/>
      <c r="G231" s="4"/>
      <c r="H231" s="4"/>
    </row>
    <row r="232" spans="3:8" ht="12.75" customHeight="1" x14ac:dyDescent="0.2">
      <c r="C232" s="4"/>
      <c r="D232" s="4"/>
      <c r="E232" s="4"/>
      <c r="F232" s="4"/>
      <c r="G232" s="4"/>
      <c r="H232" s="4"/>
    </row>
    <row r="233" spans="3:8" ht="12.75" customHeight="1" x14ac:dyDescent="0.2">
      <c r="C233" s="4"/>
      <c r="D233" s="4"/>
      <c r="E233" s="4"/>
      <c r="F233" s="4"/>
      <c r="G233" s="4"/>
      <c r="H233" s="4"/>
    </row>
    <row r="234" spans="3:8" ht="12.75" customHeight="1" x14ac:dyDescent="0.2">
      <c r="C234" s="4"/>
      <c r="D234" s="4"/>
      <c r="E234" s="4"/>
      <c r="F234" s="4"/>
      <c r="G234" s="4"/>
      <c r="H234" s="4"/>
    </row>
    <row r="235" spans="3:8" ht="12.75" customHeight="1" x14ac:dyDescent="0.2">
      <c r="C235" s="4"/>
      <c r="D235" s="4"/>
      <c r="E235" s="4"/>
      <c r="F235" s="4"/>
      <c r="G235" s="4"/>
      <c r="H235" s="4"/>
    </row>
    <row r="236" spans="3:8" ht="12.75" customHeight="1" x14ac:dyDescent="0.2">
      <c r="C236" s="4"/>
      <c r="D236" s="4"/>
      <c r="E236" s="4"/>
      <c r="F236" s="4"/>
      <c r="G236" s="4"/>
      <c r="H236" s="4"/>
    </row>
    <row r="237" spans="3:8" ht="12.75" customHeight="1" x14ac:dyDescent="0.2">
      <c r="C237" s="4"/>
      <c r="D237" s="4"/>
      <c r="E237" s="4"/>
      <c r="F237" s="4"/>
      <c r="G237" s="4"/>
      <c r="H237" s="4"/>
    </row>
    <row r="238" spans="3:8" ht="12.75" customHeight="1" x14ac:dyDescent="0.2">
      <c r="C238" s="4"/>
      <c r="D238" s="4"/>
      <c r="E238" s="4"/>
      <c r="F238" s="4"/>
      <c r="G238" s="4"/>
      <c r="H238" s="4"/>
    </row>
    <row r="239" spans="3:8" ht="12.75" customHeight="1" x14ac:dyDescent="0.2">
      <c r="C239" s="4"/>
      <c r="D239" s="4"/>
      <c r="E239" s="4"/>
      <c r="F239" s="4"/>
      <c r="G239" s="4"/>
      <c r="H239" s="4"/>
    </row>
    <row r="240" spans="3:8" ht="12.75" customHeight="1" x14ac:dyDescent="0.2">
      <c r="C240" s="4"/>
      <c r="D240" s="4"/>
      <c r="E240" s="4"/>
      <c r="F240" s="4"/>
      <c r="G240" s="4"/>
      <c r="H240" s="4"/>
    </row>
    <row r="241" spans="3:8" ht="12.75" customHeight="1" x14ac:dyDescent="0.2">
      <c r="C241" s="4"/>
      <c r="D241" s="4"/>
      <c r="E241" s="4"/>
      <c r="F241" s="4"/>
      <c r="G241" s="4"/>
      <c r="H241" s="4"/>
    </row>
    <row r="242" spans="3:8" ht="12.75" customHeight="1" x14ac:dyDescent="0.2">
      <c r="C242" s="4"/>
      <c r="D242" s="4"/>
      <c r="E242" s="4"/>
      <c r="F242" s="4"/>
      <c r="G242" s="4"/>
      <c r="H242" s="4"/>
    </row>
    <row r="243" spans="3:8" ht="12.75" customHeight="1" x14ac:dyDescent="0.2">
      <c r="C243" s="4"/>
      <c r="D243" s="4"/>
      <c r="E243" s="4"/>
      <c r="F243" s="4"/>
      <c r="G243" s="4"/>
      <c r="H243" s="4"/>
    </row>
    <row r="244" spans="3:8" ht="12.75" customHeight="1" x14ac:dyDescent="0.2">
      <c r="C244" s="4"/>
      <c r="D244" s="4"/>
      <c r="E244" s="4"/>
      <c r="F244" s="4"/>
      <c r="G244" s="4"/>
      <c r="H244" s="4"/>
    </row>
    <row r="245" spans="3:8" ht="12.75" customHeight="1" x14ac:dyDescent="0.2">
      <c r="C245" s="4"/>
      <c r="D245" s="4"/>
      <c r="E245" s="4"/>
      <c r="F245" s="4"/>
      <c r="G245" s="4"/>
      <c r="H245" s="4"/>
    </row>
    <row r="246" spans="3:8" ht="12.75" customHeight="1" x14ac:dyDescent="0.2">
      <c r="C246" s="4"/>
      <c r="D246" s="4"/>
      <c r="E246" s="4"/>
      <c r="F246" s="4"/>
      <c r="G246" s="4"/>
      <c r="H246" s="4"/>
    </row>
    <row r="247" spans="3:8" ht="12.75" customHeight="1" x14ac:dyDescent="0.2">
      <c r="C247" s="4"/>
      <c r="D247" s="4"/>
      <c r="E247" s="4"/>
      <c r="F247" s="4"/>
      <c r="G247" s="4"/>
      <c r="H247" s="4"/>
    </row>
    <row r="248" spans="3:8" ht="12.75" customHeight="1" x14ac:dyDescent="0.2">
      <c r="C248" s="4"/>
      <c r="D248" s="4"/>
      <c r="E248" s="4"/>
      <c r="F248" s="4"/>
      <c r="G248" s="4"/>
      <c r="H248" s="4"/>
    </row>
    <row r="249" spans="3:8" ht="12.75" customHeight="1" x14ac:dyDescent="0.2">
      <c r="C249" s="4"/>
      <c r="D249" s="4"/>
      <c r="E249" s="4"/>
      <c r="F249" s="4"/>
      <c r="G249" s="4"/>
      <c r="H249" s="4"/>
    </row>
    <row r="250" spans="3:8" ht="12.75" customHeight="1" x14ac:dyDescent="0.2">
      <c r="C250" s="4"/>
      <c r="D250" s="4"/>
      <c r="E250" s="4"/>
      <c r="F250" s="4"/>
      <c r="G250" s="4"/>
      <c r="H250" s="4"/>
    </row>
    <row r="251" spans="3:8" ht="12.75" customHeight="1" x14ac:dyDescent="0.2">
      <c r="C251" s="4"/>
      <c r="D251" s="4"/>
      <c r="E251" s="4"/>
      <c r="F251" s="4"/>
      <c r="G251" s="4"/>
      <c r="H251" s="4"/>
    </row>
    <row r="252" spans="3:8" ht="12.75" customHeight="1" x14ac:dyDescent="0.2">
      <c r="C252" s="4"/>
      <c r="D252" s="4"/>
      <c r="E252" s="4"/>
      <c r="F252" s="4"/>
      <c r="G252" s="4"/>
      <c r="H252" s="4"/>
    </row>
    <row r="253" spans="3:8" ht="12.75" customHeight="1" x14ac:dyDescent="0.2">
      <c r="C253" s="4"/>
      <c r="D253" s="4"/>
      <c r="E253" s="4"/>
      <c r="F253" s="4"/>
      <c r="G253" s="4"/>
      <c r="H253" s="4"/>
    </row>
    <row r="254" spans="3:8" ht="12.75" customHeight="1" x14ac:dyDescent="0.2">
      <c r="C254" s="4"/>
      <c r="D254" s="4"/>
      <c r="E254" s="4"/>
      <c r="F254" s="4"/>
      <c r="G254" s="4"/>
      <c r="H254" s="4"/>
    </row>
    <row r="255" spans="3:8" ht="12.75" customHeight="1" x14ac:dyDescent="0.2">
      <c r="C255" s="4"/>
      <c r="D255" s="4"/>
      <c r="E255" s="4"/>
      <c r="F255" s="4"/>
      <c r="G255" s="4"/>
      <c r="H255" s="4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HRAPG1</vt:lpstr>
      <vt:lpstr>HRAPG2</vt:lpstr>
      <vt:lpstr>HRAPG1!Print_Area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Housing Revenune Account Revenue estimates 2021-2022 for the budget book 2021</dc:title>
  <dc:creator>Melton Borough Council</dc:creator>
  <cp:lastModifiedBy>Catherine Murrell</cp:lastModifiedBy>
  <cp:lastPrinted>2022-04-26T14:04:17Z</cp:lastPrinted>
  <dcterms:created xsi:type="dcterms:W3CDTF">1999-12-21T17:15:25Z</dcterms:created>
  <dcterms:modified xsi:type="dcterms:W3CDTF">2022-05-27T11:50:14Z</dcterms:modified>
</cp:coreProperties>
</file>